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1355" windowHeight="6345" tabRatio="936" activeTab="5"/>
  </bookViews>
  <sheets>
    <sheet name="KT2" sheetId="17" r:id="rId1"/>
    <sheet name="KK2" sheetId="22" r:id="rId2"/>
    <sheet name="NH2" sheetId="24" r:id="rId3"/>
    <sheet name="MAR2" sheetId="34" r:id="rId4"/>
    <sheet name="DC2" sheetId="20" r:id="rId5"/>
    <sheet name="XD2" sheetId="18" r:id="rId6"/>
  </sheets>
  <definedNames>
    <definedName name="_xlnm._FilterDatabase" localSheetId="4" hidden="1">'DC2'!$A$9:$HR$33</definedName>
    <definedName name="_xlnm._FilterDatabase" localSheetId="1" hidden="1">'KK2'!$A$9:$HI$18</definedName>
    <definedName name="_xlnm._FilterDatabase" localSheetId="0" hidden="1">'KT2'!$A$9:$HK$26</definedName>
    <definedName name="_xlnm._FilterDatabase" localSheetId="3" hidden="1">'MAR2'!$A$9:$HG$34</definedName>
    <definedName name="_xlnm._FilterDatabase" localSheetId="2" hidden="1">'NH2'!$A$9:$HE$21</definedName>
    <definedName name="_xlnm._FilterDatabase" localSheetId="5" hidden="1">'XD2'!$A$9:$IF$28</definedName>
    <definedName name="_xlnm.Print_Titles" localSheetId="1">'KK2'!$6:$9</definedName>
    <definedName name="_xlnm.Print_Titles" localSheetId="0">'KT2'!$6:$9</definedName>
    <definedName name="_xlnm.Print_Titles" localSheetId="2">'NH2'!$6:$9</definedName>
    <definedName name="_xlnm.Print_Titles" localSheetId="5">'XD2'!$6:$9</definedName>
  </definedNames>
  <calcPr calcId="144525"/>
</workbook>
</file>

<file path=xl/calcChain.xml><?xml version="1.0" encoding="utf-8"?>
<calcChain xmlns="http://schemas.openxmlformats.org/spreadsheetml/2006/main">
  <c r="D10" i="18"/>
  <c r="L10"/>
  <c r="O10" s="1"/>
  <c r="R10"/>
  <c r="U10" s="1"/>
  <c r="Y10"/>
  <c r="AB10" s="1"/>
  <c r="AE10"/>
  <c r="AH10" s="1"/>
  <c r="AM10"/>
  <c r="AP10" s="1"/>
  <c r="AS10"/>
  <c r="AV10" s="1"/>
  <c r="BB10"/>
  <c r="BE10" s="1"/>
  <c r="BH10"/>
  <c r="BK10" s="1"/>
  <c r="BQ10"/>
  <c r="BT10" s="1"/>
  <c r="CD10"/>
  <c r="CG10" s="1"/>
  <c r="CJ10"/>
  <c r="CQ10"/>
  <c r="CT10" s="1"/>
  <c r="CW10"/>
  <c r="DD10"/>
  <c r="DG10" s="1"/>
  <c r="DJ10"/>
  <c r="DM10" s="1"/>
  <c r="DQ10"/>
  <c r="DT10" s="1"/>
  <c r="DW10"/>
  <c r="DZ10" s="1"/>
  <c r="EF10"/>
  <c r="EI10" s="1"/>
  <c r="EL10"/>
  <c r="EO10" s="1"/>
  <c r="ES10"/>
  <c r="EV10" s="1"/>
  <c r="EY10"/>
  <c r="FB10" s="1"/>
  <c r="FF10"/>
  <c r="FI10" s="1"/>
  <c r="FL10"/>
  <c r="FO10" s="1"/>
  <c r="FT10"/>
  <c r="FW10" s="1"/>
  <c r="FZ10"/>
  <c r="GC10" s="1"/>
  <c r="GG10"/>
  <c r="GJ10" s="1"/>
  <c r="GM10"/>
  <c r="GP10" s="1"/>
  <c r="GT10"/>
  <c r="GW10" s="1"/>
  <c r="GZ10"/>
  <c r="HC10" s="1"/>
  <c r="HG10"/>
  <c r="HJ10" s="1"/>
  <c r="HM10"/>
  <c r="HP10" s="1"/>
  <c r="ID10"/>
  <c r="D11"/>
  <c r="L11"/>
  <c r="O11" s="1"/>
  <c r="R11"/>
  <c r="U11" s="1"/>
  <c r="Y11"/>
  <c r="AB11" s="1"/>
  <c r="AE11"/>
  <c r="AH11" s="1"/>
  <c r="AM11"/>
  <c r="AP11" s="1"/>
  <c r="AS11"/>
  <c r="AV11" s="1"/>
  <c r="BB11"/>
  <c r="BE11" s="1"/>
  <c r="BH11"/>
  <c r="BK11" s="1"/>
  <c r="BQ11"/>
  <c r="BT11" s="1"/>
  <c r="CD11"/>
  <c r="CG11" s="1"/>
  <c r="CJ11"/>
  <c r="CQ11"/>
  <c r="CT11" s="1"/>
  <c r="CW11"/>
  <c r="DD11"/>
  <c r="DG11" s="1"/>
  <c r="DJ11"/>
  <c r="DM11" s="1"/>
  <c r="DQ11"/>
  <c r="DT11" s="1"/>
  <c r="DW11"/>
  <c r="DZ11" s="1"/>
  <c r="EF11"/>
  <c r="EI11" s="1"/>
  <c r="EL11"/>
  <c r="EO11" s="1"/>
  <c r="ES11"/>
  <c r="EV11" s="1"/>
  <c r="EY11"/>
  <c r="FB11" s="1"/>
  <c r="FF11"/>
  <c r="FI11" s="1"/>
  <c r="FL11"/>
  <c r="FO11" s="1"/>
  <c r="FT11"/>
  <c r="FW11" s="1"/>
  <c r="FZ11"/>
  <c r="GC11" s="1"/>
  <c r="GG11"/>
  <c r="GJ11" s="1"/>
  <c r="GM11"/>
  <c r="GP11" s="1"/>
  <c r="GT11"/>
  <c r="GW11" s="1"/>
  <c r="GZ11"/>
  <c r="HC11" s="1"/>
  <c r="HG11"/>
  <c r="HJ11" s="1"/>
  <c r="HM11"/>
  <c r="HP11" s="1"/>
  <c r="ID11"/>
  <c r="D12"/>
  <c r="L12"/>
  <c r="O12" s="1"/>
  <c r="R12"/>
  <c r="U12" s="1"/>
  <c r="Y12"/>
  <c r="AB12" s="1"/>
  <c r="AE12"/>
  <c r="AH12" s="1"/>
  <c r="AM12"/>
  <c r="AP12" s="1"/>
  <c r="AS12"/>
  <c r="AV12" s="1"/>
  <c r="BB12"/>
  <c r="BE12" s="1"/>
  <c r="BH12"/>
  <c r="BK12" s="1"/>
  <c r="BQ12"/>
  <c r="BT12" s="1"/>
  <c r="CD12"/>
  <c r="CG12" s="1"/>
  <c r="CJ12"/>
  <c r="CQ12"/>
  <c r="CT12" s="1"/>
  <c r="CW12"/>
  <c r="DD12"/>
  <c r="DG12" s="1"/>
  <c r="DJ12"/>
  <c r="DM12" s="1"/>
  <c r="DQ12"/>
  <c r="DT12" s="1"/>
  <c r="DW12"/>
  <c r="DZ12" s="1"/>
  <c r="EF12"/>
  <c r="EI12" s="1"/>
  <c r="EL12"/>
  <c r="EO12" s="1"/>
  <c r="ES12"/>
  <c r="EV12" s="1"/>
  <c r="EY12"/>
  <c r="FB12" s="1"/>
  <c r="FF12"/>
  <c r="FI12" s="1"/>
  <c r="FL12"/>
  <c r="FO12" s="1"/>
  <c r="FT12"/>
  <c r="FW12" s="1"/>
  <c r="FZ12"/>
  <c r="GC12" s="1"/>
  <c r="GG12"/>
  <c r="GJ12" s="1"/>
  <c r="GM12"/>
  <c r="GP12" s="1"/>
  <c r="GT12"/>
  <c r="GW12" s="1"/>
  <c r="GZ12"/>
  <c r="HC12" s="1"/>
  <c r="HG12"/>
  <c r="HJ12" s="1"/>
  <c r="HM12"/>
  <c r="HP12" s="1"/>
  <c r="ID12"/>
  <c r="D13"/>
  <c r="L13"/>
  <c r="O13" s="1"/>
  <c r="R13"/>
  <c r="U13" s="1"/>
  <c r="Y13"/>
  <c r="AB13" s="1"/>
  <c r="AE13"/>
  <c r="AH13" s="1"/>
  <c r="AM13"/>
  <c r="AP13" s="1"/>
  <c r="AS13"/>
  <c r="AV13" s="1"/>
  <c r="BB13"/>
  <c r="BE13" s="1"/>
  <c r="BH13"/>
  <c r="BK13" s="1"/>
  <c r="BQ13"/>
  <c r="BT13" s="1"/>
  <c r="CD13"/>
  <c r="CG13" s="1"/>
  <c r="CJ13"/>
  <c r="CQ13"/>
  <c r="CT13" s="1"/>
  <c r="CW13"/>
  <c r="DD13"/>
  <c r="DG13" s="1"/>
  <c r="DJ13"/>
  <c r="DM13" s="1"/>
  <c r="DQ13"/>
  <c r="DT13" s="1"/>
  <c r="DW13"/>
  <c r="DZ13" s="1"/>
  <c r="EI13"/>
  <c r="EL13"/>
  <c r="EO13" s="1"/>
  <c r="ES13"/>
  <c r="EV13" s="1"/>
  <c r="EY13"/>
  <c r="FB13" s="1"/>
  <c r="FF13"/>
  <c r="FI13" s="1"/>
  <c r="FL13"/>
  <c r="FO13" s="1"/>
  <c r="FW13"/>
  <c r="FZ13"/>
  <c r="GC13" s="1"/>
  <c r="GG13"/>
  <c r="GJ13" s="1"/>
  <c r="GM13"/>
  <c r="GP13" s="1"/>
  <c r="GT13"/>
  <c r="GW13" s="1"/>
  <c r="GZ13"/>
  <c r="HC13" s="1"/>
  <c r="HG13"/>
  <c r="HJ13" s="1"/>
  <c r="HM13"/>
  <c r="HP13" s="1"/>
  <c r="ID13"/>
  <c r="D14"/>
  <c r="L14"/>
  <c r="O14" s="1"/>
  <c r="R14"/>
  <c r="U14" s="1"/>
  <c r="Y14"/>
  <c r="AB14" s="1"/>
  <c r="AE14"/>
  <c r="AH14" s="1"/>
  <c r="AM14"/>
  <c r="AP14" s="1"/>
  <c r="AS14"/>
  <c r="AV14" s="1"/>
  <c r="BB14"/>
  <c r="BE14" s="1"/>
  <c r="BH14"/>
  <c r="BK14" s="1"/>
  <c r="BQ14"/>
  <c r="BT14" s="1"/>
  <c r="CD14"/>
  <c r="CG14" s="1"/>
  <c r="CJ14"/>
  <c r="CQ14"/>
  <c r="CT14" s="1"/>
  <c r="CW14"/>
  <c r="DD14"/>
  <c r="DG14" s="1"/>
  <c r="DJ14"/>
  <c r="DM14" s="1"/>
  <c r="DQ14"/>
  <c r="DT14" s="1"/>
  <c r="DW14"/>
  <c r="DZ14" s="1"/>
  <c r="EF14"/>
  <c r="EI14" s="1"/>
  <c r="EL14"/>
  <c r="EO14" s="1"/>
  <c r="ES14"/>
  <c r="EV14" s="1"/>
  <c r="EY14"/>
  <c r="FB14" s="1"/>
  <c r="FF14"/>
  <c r="FI14" s="1"/>
  <c r="FL14"/>
  <c r="FO14" s="1"/>
  <c r="FW14"/>
  <c r="FZ14"/>
  <c r="GC14" s="1"/>
  <c r="GG14"/>
  <c r="GJ14" s="1"/>
  <c r="GM14"/>
  <c r="GP14" s="1"/>
  <c r="GT14"/>
  <c r="GW14" s="1"/>
  <c r="GZ14"/>
  <c r="HC14" s="1"/>
  <c r="HG14"/>
  <c r="HJ14" s="1"/>
  <c r="HM14"/>
  <c r="HP14" s="1"/>
  <c r="ID14"/>
  <c r="D15"/>
  <c r="L15"/>
  <c r="O15" s="1"/>
  <c r="R15"/>
  <c r="U15" s="1"/>
  <c r="Y15"/>
  <c r="AB15" s="1"/>
  <c r="AE15"/>
  <c r="AH15" s="1"/>
  <c r="AM15"/>
  <c r="AP15" s="1"/>
  <c r="AS15"/>
  <c r="AV15" s="1"/>
  <c r="BB15"/>
  <c r="BE15" s="1"/>
  <c r="BH15"/>
  <c r="BK15" s="1"/>
  <c r="BQ15"/>
  <c r="BT15" s="1"/>
  <c r="CD15"/>
  <c r="CG15" s="1"/>
  <c r="CJ15"/>
  <c r="CQ15"/>
  <c r="CT15" s="1"/>
  <c r="CW15"/>
  <c r="DD15"/>
  <c r="DG15" s="1"/>
  <c r="DJ15"/>
  <c r="DM15" s="1"/>
  <c r="DQ15"/>
  <c r="DT15" s="1"/>
  <c r="DW15"/>
  <c r="DZ15" s="1"/>
  <c r="EF15"/>
  <c r="EI15" s="1"/>
  <c r="EL15"/>
  <c r="EO15" s="1"/>
  <c r="ES15"/>
  <c r="EV15" s="1"/>
  <c r="EY15"/>
  <c r="FB15" s="1"/>
  <c r="FF15"/>
  <c r="FI15" s="1"/>
  <c r="FL15"/>
  <c r="FO15" s="1"/>
  <c r="FT15"/>
  <c r="FW15" s="1"/>
  <c r="FZ15"/>
  <c r="GC15" s="1"/>
  <c r="GG15"/>
  <c r="GJ15" s="1"/>
  <c r="GM15"/>
  <c r="GP15" s="1"/>
  <c r="GT15"/>
  <c r="GW15" s="1"/>
  <c r="GZ15"/>
  <c r="HC15" s="1"/>
  <c r="HG15"/>
  <c r="HJ15" s="1"/>
  <c r="HM15"/>
  <c r="HP15" s="1"/>
  <c r="ID15"/>
  <c r="D16"/>
  <c r="L16"/>
  <c r="O16" s="1"/>
  <c r="R16"/>
  <c r="U16" s="1"/>
  <c r="Y16"/>
  <c r="AB16" s="1"/>
  <c r="AE16"/>
  <c r="AH16" s="1"/>
  <c r="AP16"/>
  <c r="AS16"/>
  <c r="BB16"/>
  <c r="BE16" s="1"/>
  <c r="BH16"/>
  <c r="BK16" s="1"/>
  <c r="BQ16"/>
  <c r="BT16" s="1"/>
  <c r="CD16"/>
  <c r="CG16" s="1"/>
  <c r="CJ16"/>
  <c r="CT16"/>
  <c r="CW16"/>
  <c r="DA16" s="1"/>
  <c r="DD16"/>
  <c r="DG16" s="1"/>
  <c r="DJ16"/>
  <c r="DQ16"/>
  <c r="DT16" s="1"/>
  <c r="DW16"/>
  <c r="DZ16" s="1"/>
  <c r="EF16"/>
  <c r="EI16" s="1"/>
  <c r="EL16"/>
  <c r="ES16"/>
  <c r="EV16" s="1"/>
  <c r="EY16"/>
  <c r="FB16" s="1"/>
  <c r="FF16"/>
  <c r="FI16" s="1"/>
  <c r="FL16"/>
  <c r="FT16"/>
  <c r="FW16" s="1"/>
  <c r="FZ16"/>
  <c r="GC16" s="1"/>
  <c r="GG16"/>
  <c r="GJ16" s="1"/>
  <c r="GM16"/>
  <c r="GT16"/>
  <c r="GW16" s="1"/>
  <c r="GZ16"/>
  <c r="HC16" s="1"/>
  <c r="HG16"/>
  <c r="HJ16" s="1"/>
  <c r="HM16"/>
  <c r="ID16"/>
  <c r="D17"/>
  <c r="L17"/>
  <c r="O17" s="1"/>
  <c r="R17"/>
  <c r="U17" s="1"/>
  <c r="Y17"/>
  <c r="AB17" s="1"/>
  <c r="AE17"/>
  <c r="AH17" s="1"/>
  <c r="AM17"/>
  <c r="AP17" s="1"/>
  <c r="AS17"/>
  <c r="BB17"/>
  <c r="BE17" s="1"/>
  <c r="BH17"/>
  <c r="BK17" s="1"/>
  <c r="BQ17"/>
  <c r="BT17" s="1"/>
  <c r="CD17"/>
  <c r="CG17" s="1"/>
  <c r="CJ17"/>
  <c r="CQ17"/>
  <c r="CT17" s="1"/>
  <c r="CW17"/>
  <c r="DD17"/>
  <c r="DG17" s="1"/>
  <c r="DJ17"/>
  <c r="DQ17"/>
  <c r="DT17" s="1"/>
  <c r="DW17"/>
  <c r="DZ17" s="1"/>
  <c r="EF17"/>
  <c r="EI17" s="1"/>
  <c r="EL17"/>
  <c r="EO17" s="1"/>
  <c r="ES17"/>
  <c r="EV17" s="1"/>
  <c r="EY17"/>
  <c r="FB17" s="1"/>
  <c r="FF17"/>
  <c r="FI17" s="1"/>
  <c r="FL17"/>
  <c r="FO17" s="1"/>
  <c r="FT17"/>
  <c r="FW17" s="1"/>
  <c r="FZ17"/>
  <c r="GC17" s="1"/>
  <c r="GG17"/>
  <c r="GJ17" s="1"/>
  <c r="GM17"/>
  <c r="GP17" s="1"/>
  <c r="GT17"/>
  <c r="GW17" s="1"/>
  <c r="GZ17"/>
  <c r="HC17" s="1"/>
  <c r="HG17"/>
  <c r="HJ17" s="1"/>
  <c r="HM17"/>
  <c r="HP17" s="1"/>
  <c r="ID17"/>
  <c r="D18"/>
  <c r="O18"/>
  <c r="R18"/>
  <c r="U18" s="1"/>
  <c r="Y18"/>
  <c r="AB18" s="1"/>
  <c r="AE18"/>
  <c r="AH18" s="1"/>
  <c r="AP18"/>
  <c r="AS18"/>
  <c r="AV18" s="1"/>
  <c r="BB18"/>
  <c r="BE18" s="1"/>
  <c r="BH18"/>
  <c r="BK18" s="1"/>
  <c r="BQ18"/>
  <c r="BT18" s="1"/>
  <c r="CD18"/>
  <c r="CG18" s="1"/>
  <c r="CJ18"/>
  <c r="CQ18"/>
  <c r="CT18" s="1"/>
  <c r="CW18"/>
  <c r="DD18"/>
  <c r="DG18" s="1"/>
  <c r="DJ18"/>
  <c r="DM18" s="1"/>
  <c r="DQ18"/>
  <c r="DT18" s="1"/>
  <c r="DW18"/>
  <c r="DZ18" s="1"/>
  <c r="EF18"/>
  <c r="EI18" s="1"/>
  <c r="EL18"/>
  <c r="EO18" s="1"/>
  <c r="ES18"/>
  <c r="EV18" s="1"/>
  <c r="EY18"/>
  <c r="FB18" s="1"/>
  <c r="FF18"/>
  <c r="FI18" s="1"/>
  <c r="FL18"/>
  <c r="FO18" s="1"/>
  <c r="FT18"/>
  <c r="FW18" s="1"/>
  <c r="FZ18"/>
  <c r="GC18" s="1"/>
  <c r="GG18"/>
  <c r="GJ18" s="1"/>
  <c r="GM18"/>
  <c r="GP18" s="1"/>
  <c r="GT18"/>
  <c r="GW18" s="1"/>
  <c r="GZ18"/>
  <c r="HC18" s="1"/>
  <c r="HG18"/>
  <c r="HJ18" s="1"/>
  <c r="HM18"/>
  <c r="HP18" s="1"/>
  <c r="ID18"/>
  <c r="D19"/>
  <c r="L19"/>
  <c r="O19" s="1"/>
  <c r="R19"/>
  <c r="U19" s="1"/>
  <c r="Y19"/>
  <c r="AB19" s="1"/>
  <c r="AE19"/>
  <c r="AH19" s="1"/>
  <c r="AM19"/>
  <c r="AP19" s="1"/>
  <c r="AS19"/>
  <c r="AV19" s="1"/>
  <c r="BB19"/>
  <c r="BE19" s="1"/>
  <c r="BH19"/>
  <c r="BK19" s="1"/>
  <c r="BQ19"/>
  <c r="BT19" s="1"/>
  <c r="CD19"/>
  <c r="CG19" s="1"/>
  <c r="CJ19"/>
  <c r="CQ19"/>
  <c r="CT19" s="1"/>
  <c r="CW19"/>
  <c r="DD19"/>
  <c r="DG19" s="1"/>
  <c r="DJ19"/>
  <c r="DM19" s="1"/>
  <c r="DQ19"/>
  <c r="DT19" s="1"/>
  <c r="DW19"/>
  <c r="DZ19" s="1"/>
  <c r="EF19"/>
  <c r="EI19" s="1"/>
  <c r="EL19"/>
  <c r="EO19" s="1"/>
  <c r="ES19"/>
  <c r="EV19" s="1"/>
  <c r="EY19"/>
  <c r="FB19" s="1"/>
  <c r="FF19"/>
  <c r="FI19" s="1"/>
  <c r="FL19"/>
  <c r="FO19" s="1"/>
  <c r="FT19"/>
  <c r="FW19" s="1"/>
  <c r="FZ19"/>
  <c r="GC19" s="1"/>
  <c r="GG19"/>
  <c r="GJ19" s="1"/>
  <c r="GM19"/>
  <c r="GP19" s="1"/>
  <c r="GT19"/>
  <c r="GW19" s="1"/>
  <c r="GZ19"/>
  <c r="HC19" s="1"/>
  <c r="HG19"/>
  <c r="HJ19" s="1"/>
  <c r="HM19"/>
  <c r="HP19" s="1"/>
  <c r="ID19"/>
  <c r="D20"/>
  <c r="L20"/>
  <c r="O20" s="1"/>
  <c r="R20"/>
  <c r="U20" s="1"/>
  <c r="Y20"/>
  <c r="AB20" s="1"/>
  <c r="AE20"/>
  <c r="AH20" s="1"/>
  <c r="AM20"/>
  <c r="AP20" s="1"/>
  <c r="AS20"/>
  <c r="AV20" s="1"/>
  <c r="BB20"/>
  <c r="BE20" s="1"/>
  <c r="BH20"/>
  <c r="BK20" s="1"/>
  <c r="BQ20"/>
  <c r="BT20" s="1"/>
  <c r="CD20"/>
  <c r="CG20" s="1"/>
  <c r="CJ20"/>
  <c r="CQ20"/>
  <c r="CT20" s="1"/>
  <c r="CW20"/>
  <c r="DD20"/>
  <c r="DG20" s="1"/>
  <c r="DJ20"/>
  <c r="DM20" s="1"/>
  <c r="DQ20"/>
  <c r="DT20" s="1"/>
  <c r="DW20"/>
  <c r="DZ20" s="1"/>
  <c r="EF20"/>
  <c r="EI20" s="1"/>
  <c r="EL20"/>
  <c r="EO20" s="1"/>
  <c r="ES20"/>
  <c r="EV20" s="1"/>
  <c r="EY20"/>
  <c r="FB20" s="1"/>
  <c r="FF20"/>
  <c r="FI20" s="1"/>
  <c r="FL20"/>
  <c r="FO20" s="1"/>
  <c r="FT20"/>
  <c r="FW20" s="1"/>
  <c r="FZ20"/>
  <c r="GC20" s="1"/>
  <c r="GG20"/>
  <c r="GJ20" s="1"/>
  <c r="GM20"/>
  <c r="GP20" s="1"/>
  <c r="GT20"/>
  <c r="GW20" s="1"/>
  <c r="GZ20"/>
  <c r="HC20" s="1"/>
  <c r="HG20"/>
  <c r="HJ20" s="1"/>
  <c r="HM20"/>
  <c r="HP20" s="1"/>
  <c r="ID20"/>
  <c r="D21"/>
  <c r="L21"/>
  <c r="O21" s="1"/>
  <c r="R21"/>
  <c r="U21" s="1"/>
  <c r="Y21"/>
  <c r="AB21" s="1"/>
  <c r="AE21"/>
  <c r="AH21" s="1"/>
  <c r="AM21"/>
  <c r="AP21" s="1"/>
  <c r="AS21"/>
  <c r="AV21" s="1"/>
  <c r="BB21"/>
  <c r="BE21" s="1"/>
  <c r="BH21"/>
  <c r="BK21" s="1"/>
  <c r="BQ21"/>
  <c r="BT21" s="1"/>
  <c r="CD21"/>
  <c r="CG21" s="1"/>
  <c r="CJ21"/>
  <c r="CQ21"/>
  <c r="CT21" s="1"/>
  <c r="CW21"/>
  <c r="DD21"/>
  <c r="DG21" s="1"/>
  <c r="DJ21"/>
  <c r="DM21" s="1"/>
  <c r="DQ21"/>
  <c r="DT21" s="1"/>
  <c r="DW21"/>
  <c r="DZ21" s="1"/>
  <c r="EF21"/>
  <c r="EI21" s="1"/>
  <c r="EL21"/>
  <c r="EO21" s="1"/>
  <c r="ES21"/>
  <c r="EV21" s="1"/>
  <c r="EY21"/>
  <c r="FB21" s="1"/>
  <c r="FF21"/>
  <c r="FI21" s="1"/>
  <c r="FL21"/>
  <c r="FO21" s="1"/>
  <c r="FT21"/>
  <c r="FW21" s="1"/>
  <c r="FZ21"/>
  <c r="GC21" s="1"/>
  <c r="GG21"/>
  <c r="GJ21" s="1"/>
  <c r="GM21"/>
  <c r="GP21" s="1"/>
  <c r="GT21"/>
  <c r="GW21" s="1"/>
  <c r="GZ21"/>
  <c r="HC21" s="1"/>
  <c r="HG21"/>
  <c r="HJ21" s="1"/>
  <c r="HM21"/>
  <c r="HP21" s="1"/>
  <c r="ID21"/>
  <c r="D22"/>
  <c r="L22"/>
  <c r="O22" s="1"/>
  <c r="R22"/>
  <c r="U22" s="1"/>
  <c r="Y22"/>
  <c r="AB22" s="1"/>
  <c r="AE22"/>
  <c r="AH22" s="1"/>
  <c r="AM22"/>
  <c r="AP22" s="1"/>
  <c r="AS22"/>
  <c r="AV22" s="1"/>
  <c r="BB22"/>
  <c r="BE22" s="1"/>
  <c r="BH22"/>
  <c r="BK22" s="1"/>
  <c r="BQ22"/>
  <c r="BT22" s="1"/>
  <c r="CD22"/>
  <c r="CG22" s="1"/>
  <c r="CJ22"/>
  <c r="CQ22"/>
  <c r="CT22" s="1"/>
  <c r="CW22"/>
  <c r="DD22"/>
  <c r="DG22" s="1"/>
  <c r="DJ22"/>
  <c r="DM22" s="1"/>
  <c r="DQ22"/>
  <c r="DT22" s="1"/>
  <c r="DW22"/>
  <c r="DZ22" s="1"/>
  <c r="EF22"/>
  <c r="EI22" s="1"/>
  <c r="EL22"/>
  <c r="EO22" s="1"/>
  <c r="ES22"/>
  <c r="EV22" s="1"/>
  <c r="EY22"/>
  <c r="FB22" s="1"/>
  <c r="FF22"/>
  <c r="FI22" s="1"/>
  <c r="FL22"/>
  <c r="FO22" s="1"/>
  <c r="FT22"/>
  <c r="FW22" s="1"/>
  <c r="FZ22"/>
  <c r="GC22" s="1"/>
  <c r="GG22"/>
  <c r="GJ22" s="1"/>
  <c r="GM22"/>
  <c r="GP22" s="1"/>
  <c r="GT22"/>
  <c r="GW22" s="1"/>
  <c r="GZ22"/>
  <c r="HC22" s="1"/>
  <c r="HG22"/>
  <c r="HJ22" s="1"/>
  <c r="HM22"/>
  <c r="HP22" s="1"/>
  <c r="ID22"/>
  <c r="D23"/>
  <c r="L23"/>
  <c r="O23" s="1"/>
  <c r="R23"/>
  <c r="U23" s="1"/>
  <c r="Y23"/>
  <c r="AB23" s="1"/>
  <c r="AE23"/>
  <c r="AH23" s="1"/>
  <c r="AM23"/>
  <c r="AP23" s="1"/>
  <c r="AS23"/>
  <c r="AV23" s="1"/>
  <c r="BB23"/>
  <c r="BE23" s="1"/>
  <c r="BH23"/>
  <c r="BK23" s="1"/>
  <c r="BQ23"/>
  <c r="BT23" s="1"/>
  <c r="CD23"/>
  <c r="CG23" s="1"/>
  <c r="CJ23"/>
  <c r="CQ23"/>
  <c r="CT23" s="1"/>
  <c r="CW23"/>
  <c r="DD23"/>
  <c r="DG23" s="1"/>
  <c r="DJ23"/>
  <c r="DM23" s="1"/>
  <c r="DQ23"/>
  <c r="DT23" s="1"/>
  <c r="DW23"/>
  <c r="DZ23" s="1"/>
  <c r="EF23"/>
  <c r="EI23" s="1"/>
  <c r="EL23"/>
  <c r="EO23" s="1"/>
  <c r="ES23"/>
  <c r="EV23" s="1"/>
  <c r="EY23"/>
  <c r="FB23" s="1"/>
  <c r="FF23"/>
  <c r="FI23" s="1"/>
  <c r="FL23"/>
  <c r="FO23" s="1"/>
  <c r="FT23"/>
  <c r="FW23" s="1"/>
  <c r="FZ23"/>
  <c r="GC23" s="1"/>
  <c r="GG23"/>
  <c r="GJ23" s="1"/>
  <c r="GM23"/>
  <c r="GP23" s="1"/>
  <c r="GT23"/>
  <c r="GW23" s="1"/>
  <c r="GZ23"/>
  <c r="HC23" s="1"/>
  <c r="HG23"/>
  <c r="HJ23" s="1"/>
  <c r="HM23"/>
  <c r="HP23" s="1"/>
  <c r="ID23"/>
  <c r="D24"/>
  <c r="L24"/>
  <c r="O24" s="1"/>
  <c r="R24"/>
  <c r="U24" s="1"/>
  <c r="Y24"/>
  <c r="AB24" s="1"/>
  <c r="AE24"/>
  <c r="AH24" s="1"/>
  <c r="AM24"/>
  <c r="AP24" s="1"/>
  <c r="AS24"/>
  <c r="AV24" s="1"/>
  <c r="BB24"/>
  <c r="BE24" s="1"/>
  <c r="BH24"/>
  <c r="BQ24"/>
  <c r="CD24"/>
  <c r="CG24" s="1"/>
  <c r="CJ24"/>
  <c r="CQ24"/>
  <c r="CT24" s="1"/>
  <c r="CW24"/>
  <c r="DD24"/>
  <c r="DG24" s="1"/>
  <c r="DJ24"/>
  <c r="DM24" s="1"/>
  <c r="DQ24"/>
  <c r="DT24" s="1"/>
  <c r="DW24"/>
  <c r="DZ24" s="1"/>
  <c r="EF24"/>
  <c r="EI24" s="1"/>
  <c r="EL24"/>
  <c r="EO24" s="1"/>
  <c r="ES24"/>
  <c r="EV24" s="1"/>
  <c r="EY24"/>
  <c r="FB24" s="1"/>
  <c r="FF24"/>
  <c r="FI24" s="1"/>
  <c r="FL24"/>
  <c r="FO24" s="1"/>
  <c r="FT24"/>
  <c r="FW24" s="1"/>
  <c r="FZ24"/>
  <c r="GC24" s="1"/>
  <c r="GG24"/>
  <c r="GJ24" s="1"/>
  <c r="GM24"/>
  <c r="GP24" s="1"/>
  <c r="GT24"/>
  <c r="GW24" s="1"/>
  <c r="GZ24"/>
  <c r="HC24" s="1"/>
  <c r="HG24"/>
  <c r="HJ24" s="1"/>
  <c r="HM24"/>
  <c r="HP24" s="1"/>
  <c r="ID24"/>
  <c r="D25"/>
  <c r="L25"/>
  <c r="O25" s="1"/>
  <c r="R25"/>
  <c r="U25" s="1"/>
  <c r="Y25"/>
  <c r="AB25" s="1"/>
  <c r="AE25"/>
  <c r="AH25" s="1"/>
  <c r="AM25"/>
  <c r="AP25" s="1"/>
  <c r="AS25"/>
  <c r="AV25" s="1"/>
  <c r="BB25"/>
  <c r="BE25" s="1"/>
  <c r="BH25"/>
  <c r="BK25" s="1"/>
  <c r="BQ25"/>
  <c r="BT25" s="1"/>
  <c r="CD25"/>
  <c r="CG25" s="1"/>
  <c r="CJ25"/>
  <c r="CQ25"/>
  <c r="CT25" s="1"/>
  <c r="CW25"/>
  <c r="DD25"/>
  <c r="DG25" s="1"/>
  <c r="DJ25"/>
  <c r="DM25" s="1"/>
  <c r="DQ25"/>
  <c r="DT25" s="1"/>
  <c r="DW25"/>
  <c r="DZ25" s="1"/>
  <c r="EF25"/>
  <c r="EI25" s="1"/>
  <c r="EL25"/>
  <c r="EO25" s="1"/>
  <c r="ES25"/>
  <c r="EV25" s="1"/>
  <c r="EY25"/>
  <c r="FB25" s="1"/>
  <c r="FF25"/>
  <c r="FI25" s="1"/>
  <c r="FL25"/>
  <c r="FO25" s="1"/>
  <c r="FT25"/>
  <c r="FW25" s="1"/>
  <c r="FZ25"/>
  <c r="GC25" s="1"/>
  <c r="GG25"/>
  <c r="GJ25" s="1"/>
  <c r="GM25"/>
  <c r="GP25" s="1"/>
  <c r="GT25"/>
  <c r="GW25" s="1"/>
  <c r="GZ25"/>
  <c r="HC25" s="1"/>
  <c r="HG25"/>
  <c r="HJ25" s="1"/>
  <c r="HM25"/>
  <c r="HP25" s="1"/>
  <c r="ID25"/>
  <c r="D26"/>
  <c r="L26"/>
  <c r="O26" s="1"/>
  <c r="R26"/>
  <c r="U26" s="1"/>
  <c r="Y26"/>
  <c r="AB26" s="1"/>
  <c r="AE26"/>
  <c r="AH26" s="1"/>
  <c r="AM26"/>
  <c r="AP26" s="1"/>
  <c r="AS26"/>
  <c r="AV26" s="1"/>
  <c r="BB26"/>
  <c r="BE26" s="1"/>
  <c r="BH26"/>
  <c r="BK26" s="1"/>
  <c r="BQ26"/>
  <c r="BT26" s="1"/>
  <c r="CD26"/>
  <c r="CG26" s="1"/>
  <c r="CJ26"/>
  <c r="CQ26"/>
  <c r="CT26" s="1"/>
  <c r="CW26"/>
  <c r="DD26"/>
  <c r="DG26" s="1"/>
  <c r="DJ26"/>
  <c r="DM26" s="1"/>
  <c r="DQ26"/>
  <c r="DT26" s="1"/>
  <c r="DW26"/>
  <c r="DZ26" s="1"/>
  <c r="EF26"/>
  <c r="EI26" s="1"/>
  <c r="EL26"/>
  <c r="EO26" s="1"/>
  <c r="ES26"/>
  <c r="EV26" s="1"/>
  <c r="EY26"/>
  <c r="FB26" s="1"/>
  <c r="FF26"/>
  <c r="FI26" s="1"/>
  <c r="FL26"/>
  <c r="FO26" s="1"/>
  <c r="FT26"/>
  <c r="FW26" s="1"/>
  <c r="FZ26"/>
  <c r="GC26" s="1"/>
  <c r="GG26"/>
  <c r="GJ26" s="1"/>
  <c r="GM26"/>
  <c r="GP26" s="1"/>
  <c r="GT26"/>
  <c r="GW26" s="1"/>
  <c r="GZ26"/>
  <c r="HC26" s="1"/>
  <c r="HG26"/>
  <c r="HJ26" s="1"/>
  <c r="HM26"/>
  <c r="HP26" s="1"/>
  <c r="ID26"/>
  <c r="D27"/>
  <c r="L27"/>
  <c r="O27" s="1"/>
  <c r="R27"/>
  <c r="U27" s="1"/>
  <c r="Y27"/>
  <c r="AB27" s="1"/>
  <c r="AE27"/>
  <c r="AH27" s="1"/>
  <c r="AM27"/>
  <c r="AP27" s="1"/>
  <c r="AS27"/>
  <c r="AV27" s="1"/>
  <c r="BB27"/>
  <c r="BE27" s="1"/>
  <c r="BH27"/>
  <c r="BK27" s="1"/>
  <c r="BQ27"/>
  <c r="BT27" s="1"/>
  <c r="CD27"/>
  <c r="CG27" s="1"/>
  <c r="CJ27"/>
  <c r="CQ27"/>
  <c r="CT27" s="1"/>
  <c r="CW27"/>
  <c r="DD27"/>
  <c r="DG27" s="1"/>
  <c r="DJ27"/>
  <c r="DM27" s="1"/>
  <c r="DQ27"/>
  <c r="DT27" s="1"/>
  <c r="DW27"/>
  <c r="DZ27" s="1"/>
  <c r="EF27"/>
  <c r="EI27" s="1"/>
  <c r="EL27"/>
  <c r="EO27" s="1"/>
  <c r="ES27"/>
  <c r="EV27" s="1"/>
  <c r="EY27"/>
  <c r="FB27" s="1"/>
  <c r="FI27"/>
  <c r="FL27"/>
  <c r="FO27" s="1"/>
  <c r="FT27"/>
  <c r="FW27" s="1"/>
  <c r="FZ27"/>
  <c r="GC27" s="1"/>
  <c r="GG27"/>
  <c r="GJ27" s="1"/>
  <c r="GM27"/>
  <c r="GP27" s="1"/>
  <c r="GT27"/>
  <c r="GW27" s="1"/>
  <c r="GZ27"/>
  <c r="HC27" s="1"/>
  <c r="HG27"/>
  <c r="HJ27" s="1"/>
  <c r="HM27"/>
  <c r="HP27" s="1"/>
  <c r="ID27"/>
  <c r="D10" i="20"/>
  <c r="L10"/>
  <c r="O10" s="1"/>
  <c r="R10"/>
  <c r="U10" s="1"/>
  <c r="Y10"/>
  <c r="AB10" s="1"/>
  <c r="AE10"/>
  <c r="AM10"/>
  <c r="AP10" s="1"/>
  <c r="AS10"/>
  <c r="AV10" s="1"/>
  <c r="BB10"/>
  <c r="BE10" s="1"/>
  <c r="BH10"/>
  <c r="BO10"/>
  <c r="BR10" s="1"/>
  <c r="BU10"/>
  <c r="BX10" s="1"/>
  <c r="CD10"/>
  <c r="CG10" s="1"/>
  <c r="CJ10"/>
  <c r="CQ10"/>
  <c r="CT10" s="1"/>
  <c r="CW10"/>
  <c r="CZ10" s="1"/>
  <c r="DD10"/>
  <c r="DG10" s="1"/>
  <c r="DJ10"/>
  <c r="DQ10"/>
  <c r="DT10" s="1"/>
  <c r="DW10"/>
  <c r="DZ10" s="1"/>
  <c r="ED10"/>
  <c r="EG10" s="1"/>
  <c r="EJ10"/>
  <c r="ER10"/>
  <c r="EU10" s="1"/>
  <c r="EX10"/>
  <c r="FA10" s="1"/>
  <c r="FE10"/>
  <c r="FH10" s="1"/>
  <c r="FK10"/>
  <c r="FR10"/>
  <c r="FU10" s="1"/>
  <c r="FX10"/>
  <c r="GA10" s="1"/>
  <c r="GF10"/>
  <c r="GI10" s="1"/>
  <c r="GL10"/>
  <c r="GS10"/>
  <c r="GV10" s="1"/>
  <c r="GY10"/>
  <c r="HB10" s="1"/>
  <c r="HF10"/>
  <c r="HI10" s="1"/>
  <c r="HL10"/>
  <c r="D11"/>
  <c r="L11"/>
  <c r="O11" s="1"/>
  <c r="R11"/>
  <c r="Y11"/>
  <c r="AB11" s="1"/>
  <c r="AE11"/>
  <c r="AH11" s="1"/>
  <c r="AM11"/>
  <c r="AP11" s="1"/>
  <c r="AS11"/>
  <c r="BB11"/>
  <c r="BE11" s="1"/>
  <c r="BH11"/>
  <c r="BK11" s="1"/>
  <c r="BO11"/>
  <c r="BR11" s="1"/>
  <c r="BU11"/>
  <c r="CD11"/>
  <c r="CG11" s="1"/>
  <c r="CJ11"/>
  <c r="CM11" s="1"/>
  <c r="CQ11"/>
  <c r="CT11" s="1"/>
  <c r="CW11"/>
  <c r="DD11"/>
  <c r="DG11" s="1"/>
  <c r="DJ11"/>
  <c r="DM11" s="1"/>
  <c r="DQ11"/>
  <c r="DT11" s="1"/>
  <c r="DW11"/>
  <c r="ED11"/>
  <c r="EG11" s="1"/>
  <c r="EJ11"/>
  <c r="EM11" s="1"/>
  <c r="ER11"/>
  <c r="EU11" s="1"/>
  <c r="EX11"/>
  <c r="FE11"/>
  <c r="FH11" s="1"/>
  <c r="FK11"/>
  <c r="FN11" s="1"/>
  <c r="FR11"/>
  <c r="FU11" s="1"/>
  <c r="FX11"/>
  <c r="GF11"/>
  <c r="GI11" s="1"/>
  <c r="GL11"/>
  <c r="GO11" s="1"/>
  <c r="GS11"/>
  <c r="GV11" s="1"/>
  <c r="GY11"/>
  <c r="HF11"/>
  <c r="HI11" s="1"/>
  <c r="HL11"/>
  <c r="HO11" s="1"/>
  <c r="D12"/>
  <c r="L12"/>
  <c r="O12" s="1"/>
  <c r="R12"/>
  <c r="U12" s="1"/>
  <c r="Y12"/>
  <c r="AB12" s="1"/>
  <c r="AE12"/>
  <c r="AH12" s="1"/>
  <c r="AM12"/>
  <c r="AP12" s="1"/>
  <c r="AS12"/>
  <c r="AV12" s="1"/>
  <c r="BB12"/>
  <c r="BE12" s="1"/>
  <c r="BH12"/>
  <c r="BK12" s="1"/>
  <c r="BR12"/>
  <c r="BU12"/>
  <c r="CD12"/>
  <c r="CG12" s="1"/>
  <c r="CJ12"/>
  <c r="CM12" s="1"/>
  <c r="CQ12"/>
  <c r="CT12" s="1"/>
  <c r="CW12"/>
  <c r="DD12"/>
  <c r="DG12" s="1"/>
  <c r="DJ12"/>
  <c r="DM12" s="1"/>
  <c r="DQ12"/>
  <c r="DT12" s="1"/>
  <c r="DW12"/>
  <c r="ED12"/>
  <c r="EG12" s="1"/>
  <c r="EJ12"/>
  <c r="EM12" s="1"/>
  <c r="ER12"/>
  <c r="EU12" s="1"/>
  <c r="EX12"/>
  <c r="FE12"/>
  <c r="FH12" s="1"/>
  <c r="FK12"/>
  <c r="FN12" s="1"/>
  <c r="FR12"/>
  <c r="FU12" s="1"/>
  <c r="FX12"/>
  <c r="GF12"/>
  <c r="GI12" s="1"/>
  <c r="GL12"/>
  <c r="GO12" s="1"/>
  <c r="GS12"/>
  <c r="GV12" s="1"/>
  <c r="GY12"/>
  <c r="HF12"/>
  <c r="HI12" s="1"/>
  <c r="HL12"/>
  <c r="HO12" s="1"/>
  <c r="D13"/>
  <c r="L13"/>
  <c r="O13" s="1"/>
  <c r="R13"/>
  <c r="U13" s="1"/>
  <c r="Y13"/>
  <c r="AB13" s="1"/>
  <c r="AE13"/>
  <c r="AH13" s="1"/>
  <c r="AM13"/>
  <c r="AP13" s="1"/>
  <c r="AS13"/>
  <c r="AV13" s="1"/>
  <c r="BB13"/>
  <c r="BE13" s="1"/>
  <c r="BH13"/>
  <c r="BK13" s="1"/>
  <c r="BR13"/>
  <c r="BU13"/>
  <c r="CD13"/>
  <c r="CG13" s="1"/>
  <c r="CJ13"/>
  <c r="CM13" s="1"/>
  <c r="CQ13"/>
  <c r="CT13" s="1"/>
  <c r="CW13"/>
  <c r="DD13"/>
  <c r="DG13" s="1"/>
  <c r="DJ13"/>
  <c r="DM13" s="1"/>
  <c r="DQ13"/>
  <c r="DT13" s="1"/>
  <c r="DW13"/>
  <c r="ED13"/>
  <c r="EG13" s="1"/>
  <c r="EJ13"/>
  <c r="EM13" s="1"/>
  <c r="ER13"/>
  <c r="EU13" s="1"/>
  <c r="EX13"/>
  <c r="FE13"/>
  <c r="FH13" s="1"/>
  <c r="FK13"/>
  <c r="FN13" s="1"/>
  <c r="FR13"/>
  <c r="FU13" s="1"/>
  <c r="FX13"/>
  <c r="GF13"/>
  <c r="GI13" s="1"/>
  <c r="GL13"/>
  <c r="GO13" s="1"/>
  <c r="GS13"/>
  <c r="GV13" s="1"/>
  <c r="GY13"/>
  <c r="HF13"/>
  <c r="HI13" s="1"/>
  <c r="HL13"/>
  <c r="HO13" s="1"/>
  <c r="D14"/>
  <c r="L14"/>
  <c r="O14" s="1"/>
  <c r="R14"/>
  <c r="U14" s="1"/>
  <c r="Y14"/>
  <c r="AB14" s="1"/>
  <c r="AE14"/>
  <c r="AH14" s="1"/>
  <c r="AM14"/>
  <c r="AP14" s="1"/>
  <c r="AS14"/>
  <c r="AV14" s="1"/>
  <c r="BB14"/>
  <c r="BE14" s="1"/>
  <c r="BH14"/>
  <c r="BK14" s="1"/>
  <c r="BR14"/>
  <c r="BU14"/>
  <c r="CD14"/>
  <c r="CG14" s="1"/>
  <c r="CJ14"/>
  <c r="CM14" s="1"/>
  <c r="CQ14"/>
  <c r="CT14" s="1"/>
  <c r="CW14"/>
  <c r="DD14"/>
  <c r="DG14" s="1"/>
  <c r="DJ14"/>
  <c r="DM14" s="1"/>
  <c r="DQ14"/>
  <c r="DT14" s="1"/>
  <c r="DW14"/>
  <c r="ED14"/>
  <c r="EG14" s="1"/>
  <c r="EJ14"/>
  <c r="EM14" s="1"/>
  <c r="ER14"/>
  <c r="EU14" s="1"/>
  <c r="EX14"/>
  <c r="FE14"/>
  <c r="FH14" s="1"/>
  <c r="FK14"/>
  <c r="FN14" s="1"/>
  <c r="FR14"/>
  <c r="FU14" s="1"/>
  <c r="FX14"/>
  <c r="GF14"/>
  <c r="GI14" s="1"/>
  <c r="GL14"/>
  <c r="GO14" s="1"/>
  <c r="GS14"/>
  <c r="GV14" s="1"/>
  <c r="GY14"/>
  <c r="HF14"/>
  <c r="HI14" s="1"/>
  <c r="HL14"/>
  <c r="HO14" s="1"/>
  <c r="D15"/>
  <c r="L15"/>
  <c r="O15" s="1"/>
  <c r="R15"/>
  <c r="U15" s="1"/>
  <c r="Y15"/>
  <c r="AB15" s="1"/>
  <c r="AE15"/>
  <c r="AH15" s="1"/>
  <c r="AM15"/>
  <c r="AP15" s="1"/>
  <c r="AS15"/>
  <c r="AV15" s="1"/>
  <c r="BB15"/>
  <c r="BE15" s="1"/>
  <c r="BH15"/>
  <c r="BK15" s="1"/>
  <c r="BO15"/>
  <c r="BR15" s="1"/>
  <c r="BU15"/>
  <c r="BX15" s="1"/>
  <c r="CD15"/>
  <c r="CG15" s="1"/>
  <c r="CJ15"/>
  <c r="CM15" s="1"/>
  <c r="CQ15"/>
  <c r="CT15" s="1"/>
  <c r="CW15"/>
  <c r="CZ15" s="1"/>
  <c r="DD15"/>
  <c r="DG15" s="1"/>
  <c r="DJ15"/>
  <c r="DM15" s="1"/>
  <c r="DQ15"/>
  <c r="DT15" s="1"/>
  <c r="DW15"/>
  <c r="DZ15" s="1"/>
  <c r="ED15"/>
  <c r="EG15" s="1"/>
  <c r="EJ15"/>
  <c r="EM15" s="1"/>
  <c r="ER15"/>
  <c r="EU15" s="1"/>
  <c r="EX15"/>
  <c r="FA15" s="1"/>
  <c r="FE15"/>
  <c r="FH15" s="1"/>
  <c r="FK15"/>
  <c r="FN15" s="1"/>
  <c r="FR15"/>
  <c r="FU15" s="1"/>
  <c r="FX15"/>
  <c r="GA15" s="1"/>
  <c r="GF15"/>
  <c r="GI15" s="1"/>
  <c r="GL15"/>
  <c r="GO15" s="1"/>
  <c r="GS15"/>
  <c r="GV15" s="1"/>
  <c r="GY15"/>
  <c r="HB15" s="1"/>
  <c r="HF15"/>
  <c r="HI15" s="1"/>
  <c r="HL15"/>
  <c r="HO15" s="1"/>
  <c r="D16"/>
  <c r="L16"/>
  <c r="O16" s="1"/>
  <c r="R16"/>
  <c r="U16" s="1"/>
  <c r="Y16"/>
  <c r="AB16" s="1"/>
  <c r="AE16"/>
  <c r="AH16" s="1"/>
  <c r="AM16"/>
  <c r="AP16" s="1"/>
  <c r="AS16"/>
  <c r="AV16" s="1"/>
  <c r="BB16"/>
  <c r="BE16" s="1"/>
  <c r="BH16"/>
  <c r="BK16" s="1"/>
  <c r="BO16"/>
  <c r="BR16" s="1"/>
  <c r="BU16"/>
  <c r="BX16" s="1"/>
  <c r="CD16"/>
  <c r="CG16" s="1"/>
  <c r="CJ16"/>
  <c r="CM16" s="1"/>
  <c r="CQ16"/>
  <c r="CT16" s="1"/>
  <c r="CW16"/>
  <c r="CZ16" s="1"/>
  <c r="DD16"/>
  <c r="DG16" s="1"/>
  <c r="DJ16"/>
  <c r="DM16" s="1"/>
  <c r="DQ16"/>
  <c r="DT16" s="1"/>
  <c r="DW16"/>
  <c r="DZ16" s="1"/>
  <c r="ED16"/>
  <c r="EG16" s="1"/>
  <c r="EJ16"/>
  <c r="EM16" s="1"/>
  <c r="ER16"/>
  <c r="EU16" s="1"/>
  <c r="EX16"/>
  <c r="FA16" s="1"/>
  <c r="FE16"/>
  <c r="FH16" s="1"/>
  <c r="FK16"/>
  <c r="FN16" s="1"/>
  <c r="FR16"/>
  <c r="FU16" s="1"/>
  <c r="FX16"/>
  <c r="GA16" s="1"/>
  <c r="GF16"/>
  <c r="GI16" s="1"/>
  <c r="GL16"/>
  <c r="GO16" s="1"/>
  <c r="GS16"/>
  <c r="GV16" s="1"/>
  <c r="GY16"/>
  <c r="HB16" s="1"/>
  <c r="HF16"/>
  <c r="HI16" s="1"/>
  <c r="HL16"/>
  <c r="HO16" s="1"/>
  <c r="D17"/>
  <c r="L17"/>
  <c r="O17" s="1"/>
  <c r="R17"/>
  <c r="Y17"/>
  <c r="AB17" s="1"/>
  <c r="AE17"/>
  <c r="AH17" s="1"/>
  <c r="AM17"/>
  <c r="AP17" s="1"/>
  <c r="AS17"/>
  <c r="BB17"/>
  <c r="BE17" s="1"/>
  <c r="BH17"/>
  <c r="BO17"/>
  <c r="BR17" s="1"/>
  <c r="BU17"/>
  <c r="CD17"/>
  <c r="CG17" s="1"/>
  <c r="CJ17"/>
  <c r="CM17" s="1"/>
  <c r="CQ17"/>
  <c r="CT17" s="1"/>
  <c r="CW17"/>
  <c r="DD17"/>
  <c r="DG17" s="1"/>
  <c r="DJ17"/>
  <c r="DM17" s="1"/>
  <c r="DQ17"/>
  <c r="DT17" s="1"/>
  <c r="DW17"/>
  <c r="ED17"/>
  <c r="EG17" s="1"/>
  <c r="EJ17"/>
  <c r="EM17" s="1"/>
  <c r="ER17"/>
  <c r="EU17" s="1"/>
  <c r="EX17"/>
  <c r="FE17"/>
  <c r="FH17" s="1"/>
  <c r="FK17"/>
  <c r="FR17"/>
  <c r="FU17" s="1"/>
  <c r="FX17"/>
  <c r="GF17"/>
  <c r="GI17" s="1"/>
  <c r="GL17"/>
  <c r="GO17" s="1"/>
  <c r="GS17"/>
  <c r="GV17" s="1"/>
  <c r="GY17"/>
  <c r="HF17"/>
  <c r="HI17" s="1"/>
  <c r="HL17"/>
  <c r="HO17" s="1"/>
  <c r="D18"/>
  <c r="L18"/>
  <c r="O18" s="1"/>
  <c r="R18"/>
  <c r="U18" s="1"/>
  <c r="Y18"/>
  <c r="AB18" s="1"/>
  <c r="AE18"/>
  <c r="AM18"/>
  <c r="AP18" s="1"/>
  <c r="AS18"/>
  <c r="AV18" s="1"/>
  <c r="BB18"/>
  <c r="BE18" s="1"/>
  <c r="BH18"/>
  <c r="BO18"/>
  <c r="BR18" s="1"/>
  <c r="BU18"/>
  <c r="CD18"/>
  <c r="CG18" s="1"/>
  <c r="CJ18"/>
  <c r="CQ18"/>
  <c r="CT18" s="1"/>
  <c r="CW18"/>
  <c r="CZ18" s="1"/>
  <c r="DD18"/>
  <c r="DG18" s="1"/>
  <c r="DJ18"/>
  <c r="DQ18"/>
  <c r="DT18" s="1"/>
  <c r="DW18"/>
  <c r="DZ18" s="1"/>
  <c r="ED18"/>
  <c r="EG18" s="1"/>
  <c r="EJ18"/>
  <c r="ER18"/>
  <c r="EU18" s="1"/>
  <c r="EX18"/>
  <c r="FA18" s="1"/>
  <c r="FE18"/>
  <c r="FH18" s="1"/>
  <c r="FK18"/>
  <c r="FR18"/>
  <c r="FU18" s="1"/>
  <c r="FX18"/>
  <c r="GA18" s="1"/>
  <c r="GF18"/>
  <c r="GI18" s="1"/>
  <c r="GL18"/>
  <c r="GS18"/>
  <c r="GV18" s="1"/>
  <c r="GY18"/>
  <c r="HB18" s="1"/>
  <c r="HF18"/>
  <c r="HI18" s="1"/>
  <c r="HL18"/>
  <c r="D19"/>
  <c r="L19"/>
  <c r="O19" s="1"/>
  <c r="R19"/>
  <c r="Y19"/>
  <c r="AB19" s="1"/>
  <c r="AE19"/>
  <c r="AH19" s="1"/>
  <c r="AM19"/>
  <c r="AP19" s="1"/>
  <c r="AS19"/>
  <c r="BB19"/>
  <c r="BE19" s="1"/>
  <c r="BH19"/>
  <c r="BK19" s="1"/>
  <c r="BO19"/>
  <c r="BR19" s="1"/>
  <c r="BU19"/>
  <c r="CD19"/>
  <c r="CG19" s="1"/>
  <c r="CJ19"/>
  <c r="CM19" s="1"/>
  <c r="CQ19"/>
  <c r="CT19" s="1"/>
  <c r="CW19"/>
  <c r="DD19"/>
  <c r="DG19" s="1"/>
  <c r="DJ19"/>
  <c r="DM19" s="1"/>
  <c r="DQ19"/>
  <c r="DT19" s="1"/>
  <c r="DW19"/>
  <c r="DZ19" s="1"/>
  <c r="ED19"/>
  <c r="EG19" s="1"/>
  <c r="EJ19"/>
  <c r="EM19" s="1"/>
  <c r="ER19"/>
  <c r="EU19" s="1"/>
  <c r="EX19"/>
  <c r="FA19" s="1"/>
  <c r="FE19"/>
  <c r="FH19" s="1"/>
  <c r="FK19"/>
  <c r="FN19" s="1"/>
  <c r="FR19"/>
  <c r="FU19" s="1"/>
  <c r="FX19"/>
  <c r="GA19" s="1"/>
  <c r="GF19"/>
  <c r="GI19" s="1"/>
  <c r="GL19"/>
  <c r="GO19" s="1"/>
  <c r="GS19"/>
  <c r="GV19" s="1"/>
  <c r="GY19"/>
  <c r="HB19" s="1"/>
  <c r="HF19"/>
  <c r="HI19" s="1"/>
  <c r="HL19"/>
  <c r="HO19" s="1"/>
  <c r="D20"/>
  <c r="L20"/>
  <c r="M20" s="1"/>
  <c r="O20" s="1"/>
  <c r="R20"/>
  <c r="U20" s="1"/>
  <c r="Y20"/>
  <c r="AB20" s="1"/>
  <c r="AE20"/>
  <c r="AH20" s="1"/>
  <c r="AM20"/>
  <c r="AP20" s="1"/>
  <c r="AS20"/>
  <c r="AV20" s="1"/>
  <c r="BB20"/>
  <c r="BE20" s="1"/>
  <c r="BH20"/>
  <c r="BK20" s="1"/>
  <c r="BO20"/>
  <c r="BR20" s="1"/>
  <c r="BU20"/>
  <c r="BX20" s="1"/>
  <c r="CD20"/>
  <c r="CG20" s="1"/>
  <c r="CJ20"/>
  <c r="CM20" s="1"/>
  <c r="CQ20"/>
  <c r="CT20" s="1"/>
  <c r="CW20"/>
  <c r="CZ20" s="1"/>
  <c r="DD20"/>
  <c r="DG20" s="1"/>
  <c r="DJ20"/>
  <c r="DM20" s="1"/>
  <c r="DQ20"/>
  <c r="DT20" s="1"/>
  <c r="DW20"/>
  <c r="DZ20" s="1"/>
  <c r="ED20"/>
  <c r="EG20" s="1"/>
  <c r="EJ20"/>
  <c r="EM20" s="1"/>
  <c r="ER20"/>
  <c r="EU20" s="1"/>
  <c r="EX20"/>
  <c r="FA20" s="1"/>
  <c r="FE20"/>
  <c r="FH20" s="1"/>
  <c r="FK20"/>
  <c r="FN20" s="1"/>
  <c r="FR20"/>
  <c r="FU20" s="1"/>
  <c r="FX20"/>
  <c r="GA20" s="1"/>
  <c r="GF20"/>
  <c r="GI20" s="1"/>
  <c r="GL20"/>
  <c r="GO20" s="1"/>
  <c r="GS20"/>
  <c r="GV20" s="1"/>
  <c r="GY20"/>
  <c r="HB20" s="1"/>
  <c r="HF20"/>
  <c r="HI20" s="1"/>
  <c r="HL20"/>
  <c r="HO20" s="1"/>
  <c r="D21"/>
  <c r="L21"/>
  <c r="M21" s="1"/>
  <c r="R21"/>
  <c r="U21" s="1"/>
  <c r="Y21"/>
  <c r="AB21" s="1"/>
  <c r="AE21"/>
  <c r="AH21" s="1"/>
  <c r="AM21"/>
  <c r="AP21" s="1"/>
  <c r="AS21"/>
  <c r="AV21" s="1"/>
  <c r="BB21"/>
  <c r="BE21" s="1"/>
  <c r="BH21"/>
  <c r="BK21" s="1"/>
  <c r="BO21"/>
  <c r="BR21" s="1"/>
  <c r="BU21"/>
  <c r="BX21" s="1"/>
  <c r="CD21"/>
  <c r="CG21" s="1"/>
  <c r="CJ21"/>
  <c r="CM21" s="1"/>
  <c r="CQ21"/>
  <c r="CT21" s="1"/>
  <c r="CW21"/>
  <c r="CZ21" s="1"/>
  <c r="DD21"/>
  <c r="DG21" s="1"/>
  <c r="DJ21"/>
  <c r="DM21" s="1"/>
  <c r="DQ21"/>
  <c r="DT21" s="1"/>
  <c r="DW21"/>
  <c r="DZ21" s="1"/>
  <c r="ED21"/>
  <c r="EG21" s="1"/>
  <c r="EJ21"/>
  <c r="EM21" s="1"/>
  <c r="ER21"/>
  <c r="EU21" s="1"/>
  <c r="EX21"/>
  <c r="FA21" s="1"/>
  <c r="FE21"/>
  <c r="FH21" s="1"/>
  <c r="FK21"/>
  <c r="FN21" s="1"/>
  <c r="FR21"/>
  <c r="FU21" s="1"/>
  <c r="FX21"/>
  <c r="GA21" s="1"/>
  <c r="GF21"/>
  <c r="GI21" s="1"/>
  <c r="GL21"/>
  <c r="GO21" s="1"/>
  <c r="GS21"/>
  <c r="GV21" s="1"/>
  <c r="GY21"/>
  <c r="HB21" s="1"/>
  <c r="HF21"/>
  <c r="HI21" s="1"/>
  <c r="HL21"/>
  <c r="HO21" s="1"/>
  <c r="D22"/>
  <c r="L22"/>
  <c r="M22" s="1"/>
  <c r="R22"/>
  <c r="U22" s="1"/>
  <c r="Y22"/>
  <c r="AB22" s="1"/>
  <c r="AE22"/>
  <c r="AH22" s="1"/>
  <c r="AM22"/>
  <c r="AP22" s="1"/>
  <c r="AS22"/>
  <c r="AV22" s="1"/>
  <c r="BB22"/>
  <c r="BE22" s="1"/>
  <c r="BH22"/>
  <c r="BK22" s="1"/>
  <c r="BO22"/>
  <c r="BR22" s="1"/>
  <c r="BU22"/>
  <c r="BX22" s="1"/>
  <c r="CD22"/>
  <c r="CG22" s="1"/>
  <c r="CJ22"/>
  <c r="CM22" s="1"/>
  <c r="CQ22"/>
  <c r="CT22" s="1"/>
  <c r="CW22"/>
  <c r="CZ22" s="1"/>
  <c r="DD22"/>
  <c r="DG22" s="1"/>
  <c r="DJ22"/>
  <c r="DM22" s="1"/>
  <c r="DQ22"/>
  <c r="DT22" s="1"/>
  <c r="DW22"/>
  <c r="DZ22" s="1"/>
  <c r="ED22"/>
  <c r="EG22" s="1"/>
  <c r="EJ22"/>
  <c r="EM22" s="1"/>
  <c r="ER22"/>
  <c r="EU22" s="1"/>
  <c r="EX22"/>
  <c r="FA22" s="1"/>
  <c r="FE22"/>
  <c r="FH22" s="1"/>
  <c r="FK22"/>
  <c r="FN22" s="1"/>
  <c r="FR22"/>
  <c r="FU22" s="1"/>
  <c r="FX22"/>
  <c r="GA22" s="1"/>
  <c r="GF22"/>
  <c r="GI22" s="1"/>
  <c r="GL22"/>
  <c r="GO22" s="1"/>
  <c r="GS22"/>
  <c r="GV22" s="1"/>
  <c r="GY22"/>
  <c r="HB22" s="1"/>
  <c r="HF22"/>
  <c r="HI22" s="1"/>
  <c r="HL22"/>
  <c r="HO22" s="1"/>
  <c r="D23"/>
  <c r="L23"/>
  <c r="O23" s="1"/>
  <c r="R23"/>
  <c r="U23" s="1"/>
  <c r="Y23"/>
  <c r="AB23" s="1"/>
  <c r="AE23"/>
  <c r="AH23" s="1"/>
  <c r="AM23"/>
  <c r="AP23" s="1"/>
  <c r="AS23"/>
  <c r="AV23" s="1"/>
  <c r="BB23"/>
  <c r="BE23" s="1"/>
  <c r="BH23"/>
  <c r="BK23" s="1"/>
  <c r="BO23"/>
  <c r="BR23" s="1"/>
  <c r="BU23"/>
  <c r="BX23" s="1"/>
  <c r="CD23"/>
  <c r="CG23" s="1"/>
  <c r="CJ23"/>
  <c r="CM23" s="1"/>
  <c r="CQ23"/>
  <c r="CT23" s="1"/>
  <c r="CW23"/>
  <c r="CZ23" s="1"/>
  <c r="DD23"/>
  <c r="DG23" s="1"/>
  <c r="DJ23"/>
  <c r="DM23" s="1"/>
  <c r="DQ23"/>
  <c r="DT23" s="1"/>
  <c r="DW23"/>
  <c r="DZ23" s="1"/>
  <c r="ED23"/>
  <c r="EG23" s="1"/>
  <c r="EJ23"/>
  <c r="EM23" s="1"/>
  <c r="ER23"/>
  <c r="EU23" s="1"/>
  <c r="EX23"/>
  <c r="FA23" s="1"/>
  <c r="FE23"/>
  <c r="FH23" s="1"/>
  <c r="FK23"/>
  <c r="FN23" s="1"/>
  <c r="FR23"/>
  <c r="FU23" s="1"/>
  <c r="FX23"/>
  <c r="GA23" s="1"/>
  <c r="GF23"/>
  <c r="GI23" s="1"/>
  <c r="GL23"/>
  <c r="GO23" s="1"/>
  <c r="GS23"/>
  <c r="GV23" s="1"/>
  <c r="GY23"/>
  <c r="HB23" s="1"/>
  <c r="HF23"/>
  <c r="HI23" s="1"/>
  <c r="HL23"/>
  <c r="HO23" s="1"/>
  <c r="D24"/>
  <c r="L24"/>
  <c r="O24" s="1"/>
  <c r="R24"/>
  <c r="U24" s="1"/>
  <c r="Y24"/>
  <c r="AB24" s="1"/>
  <c r="AE24"/>
  <c r="AH24" s="1"/>
  <c r="AM24"/>
  <c r="AP24" s="1"/>
  <c r="AS24"/>
  <c r="AV24" s="1"/>
  <c r="BB24"/>
  <c r="BE24" s="1"/>
  <c r="BH24"/>
  <c r="BK24" s="1"/>
  <c r="BO24"/>
  <c r="BR24" s="1"/>
  <c r="BU24"/>
  <c r="BX24" s="1"/>
  <c r="CD24"/>
  <c r="CG24" s="1"/>
  <c r="CJ24"/>
  <c r="CM24" s="1"/>
  <c r="CQ24"/>
  <c r="CT24" s="1"/>
  <c r="CW24"/>
  <c r="CZ24" s="1"/>
  <c r="DD24"/>
  <c r="DG24" s="1"/>
  <c r="DJ24"/>
  <c r="DM24" s="1"/>
  <c r="DQ24"/>
  <c r="DT24" s="1"/>
  <c r="DW24"/>
  <c r="DZ24" s="1"/>
  <c r="ED24"/>
  <c r="EG24" s="1"/>
  <c r="EJ24"/>
  <c r="EM24" s="1"/>
  <c r="ER24"/>
  <c r="EU24" s="1"/>
  <c r="EX24"/>
  <c r="FA24" s="1"/>
  <c r="FE24"/>
  <c r="FH24" s="1"/>
  <c r="FK24"/>
  <c r="FN24" s="1"/>
  <c r="FR24"/>
  <c r="FU24" s="1"/>
  <c r="FX24"/>
  <c r="GA24" s="1"/>
  <c r="GF24"/>
  <c r="GI24" s="1"/>
  <c r="GL24"/>
  <c r="GO24" s="1"/>
  <c r="GS24"/>
  <c r="GV24" s="1"/>
  <c r="GY24"/>
  <c r="HB24" s="1"/>
  <c r="HF24"/>
  <c r="HI24" s="1"/>
  <c r="HL24"/>
  <c r="HO24" s="1"/>
  <c r="D25"/>
  <c r="L25"/>
  <c r="O25" s="1"/>
  <c r="R25"/>
  <c r="U25" s="1"/>
  <c r="Y25"/>
  <c r="AB25" s="1"/>
  <c r="AE25"/>
  <c r="AH25" s="1"/>
  <c r="AM25"/>
  <c r="AP25" s="1"/>
  <c r="AS25"/>
  <c r="BB25"/>
  <c r="BE25" s="1"/>
  <c r="BH25"/>
  <c r="BK25" s="1"/>
  <c r="BO25"/>
  <c r="BR25" s="1"/>
  <c r="BU25"/>
  <c r="BX25" s="1"/>
  <c r="CD25"/>
  <c r="CG25" s="1"/>
  <c r="CJ25"/>
  <c r="CM25" s="1"/>
  <c r="CQ25"/>
  <c r="CT25" s="1"/>
  <c r="CW25"/>
  <c r="DD25"/>
  <c r="DG25" s="1"/>
  <c r="DJ25"/>
  <c r="DM25" s="1"/>
  <c r="DQ25"/>
  <c r="DT25" s="1"/>
  <c r="DW25"/>
  <c r="DZ25" s="1"/>
  <c r="ED25"/>
  <c r="EG25" s="1"/>
  <c r="EJ25"/>
  <c r="EM25" s="1"/>
  <c r="ER25"/>
  <c r="EU25" s="1"/>
  <c r="EX25"/>
  <c r="FE25"/>
  <c r="FH25" s="1"/>
  <c r="FK25"/>
  <c r="FN25" s="1"/>
  <c r="FR25"/>
  <c r="FU25" s="1"/>
  <c r="FX25"/>
  <c r="GA25" s="1"/>
  <c r="GF25"/>
  <c r="GI25" s="1"/>
  <c r="GL25"/>
  <c r="GO25" s="1"/>
  <c r="GS25"/>
  <c r="GV25" s="1"/>
  <c r="GY25"/>
  <c r="HB25" s="1"/>
  <c r="HF25"/>
  <c r="HI25" s="1"/>
  <c r="HL25"/>
  <c r="HO25" s="1"/>
  <c r="D26"/>
  <c r="L26"/>
  <c r="O26" s="1"/>
  <c r="R26"/>
  <c r="U26" s="1"/>
  <c r="Y26"/>
  <c r="AB26" s="1"/>
  <c r="AE26"/>
  <c r="AH26" s="1"/>
  <c r="AM26"/>
  <c r="AP26" s="1"/>
  <c r="AS26"/>
  <c r="AV26" s="1"/>
  <c r="BB26"/>
  <c r="BE26" s="1"/>
  <c r="BH26"/>
  <c r="BK26" s="1"/>
  <c r="BO26"/>
  <c r="BR26" s="1"/>
  <c r="BU26"/>
  <c r="BX26" s="1"/>
  <c r="CD26"/>
  <c r="CG26" s="1"/>
  <c r="CJ26"/>
  <c r="CM26" s="1"/>
  <c r="CQ26"/>
  <c r="CT26" s="1"/>
  <c r="CW26"/>
  <c r="CZ26" s="1"/>
  <c r="DD26"/>
  <c r="DG26" s="1"/>
  <c r="DJ26"/>
  <c r="DM26" s="1"/>
  <c r="DQ26"/>
  <c r="DT26" s="1"/>
  <c r="DW26"/>
  <c r="DZ26" s="1"/>
  <c r="ED26"/>
  <c r="EG26" s="1"/>
  <c r="EJ26"/>
  <c r="EM26" s="1"/>
  <c r="ER26"/>
  <c r="EU26" s="1"/>
  <c r="EX26"/>
  <c r="FA26" s="1"/>
  <c r="FE26"/>
  <c r="FH26" s="1"/>
  <c r="FK26"/>
  <c r="FN26" s="1"/>
  <c r="FR26"/>
  <c r="FU26" s="1"/>
  <c r="FX26"/>
  <c r="GA26" s="1"/>
  <c r="GF26"/>
  <c r="GI26" s="1"/>
  <c r="GL26"/>
  <c r="GO26" s="1"/>
  <c r="GS26"/>
  <c r="GV26" s="1"/>
  <c r="GY26"/>
  <c r="HB26" s="1"/>
  <c r="HF26"/>
  <c r="HI26" s="1"/>
  <c r="HL26"/>
  <c r="HO26" s="1"/>
  <c r="D27"/>
  <c r="L27"/>
  <c r="O27" s="1"/>
  <c r="R27"/>
  <c r="U27" s="1"/>
  <c r="Y27"/>
  <c r="AB27" s="1"/>
  <c r="AE27"/>
  <c r="AH27" s="1"/>
  <c r="AM27"/>
  <c r="AP27" s="1"/>
  <c r="AS27"/>
  <c r="AV27" s="1"/>
  <c r="BB27"/>
  <c r="BE27" s="1"/>
  <c r="BH27"/>
  <c r="BK27" s="1"/>
  <c r="BO27"/>
  <c r="BR27" s="1"/>
  <c r="BU27"/>
  <c r="BX27" s="1"/>
  <c r="CD27"/>
  <c r="CG27" s="1"/>
  <c r="CJ27"/>
  <c r="CM27" s="1"/>
  <c r="CQ27"/>
  <c r="CT27" s="1"/>
  <c r="CW27"/>
  <c r="CZ27" s="1"/>
  <c r="DD27"/>
  <c r="DG27" s="1"/>
  <c r="DJ27"/>
  <c r="DM27" s="1"/>
  <c r="DQ27"/>
  <c r="DT27" s="1"/>
  <c r="DW27"/>
  <c r="DZ27" s="1"/>
  <c r="ED27"/>
  <c r="EG27" s="1"/>
  <c r="EJ27"/>
  <c r="EM27" s="1"/>
  <c r="ER27"/>
  <c r="EU27" s="1"/>
  <c r="EX27"/>
  <c r="FA27" s="1"/>
  <c r="FE27"/>
  <c r="FH27" s="1"/>
  <c r="FK27"/>
  <c r="FN27" s="1"/>
  <c r="FR27"/>
  <c r="FU27" s="1"/>
  <c r="FX27"/>
  <c r="GA27" s="1"/>
  <c r="GF27"/>
  <c r="GI27" s="1"/>
  <c r="GL27"/>
  <c r="GO27" s="1"/>
  <c r="GS27"/>
  <c r="GV27" s="1"/>
  <c r="GY27"/>
  <c r="HB27" s="1"/>
  <c r="HF27"/>
  <c r="HI27" s="1"/>
  <c r="HL27"/>
  <c r="HO27" s="1"/>
  <c r="D28"/>
  <c r="L28"/>
  <c r="O28" s="1"/>
  <c r="R28"/>
  <c r="U28" s="1"/>
  <c r="Y28"/>
  <c r="AB28" s="1"/>
  <c r="AE28"/>
  <c r="AH28" s="1"/>
  <c r="AM28"/>
  <c r="AP28" s="1"/>
  <c r="AS28"/>
  <c r="BB28"/>
  <c r="BE28" s="1"/>
  <c r="BH28"/>
  <c r="BK28" s="1"/>
  <c r="BO28"/>
  <c r="BR28" s="1"/>
  <c r="BU28"/>
  <c r="BX28" s="1"/>
  <c r="CD28"/>
  <c r="CG28" s="1"/>
  <c r="CJ28"/>
  <c r="CM28" s="1"/>
  <c r="CQ28"/>
  <c r="CT28" s="1"/>
  <c r="CW28"/>
  <c r="DD28"/>
  <c r="DG28" s="1"/>
  <c r="DJ28"/>
  <c r="DM28" s="1"/>
  <c r="DQ28"/>
  <c r="DT28" s="1"/>
  <c r="DW28"/>
  <c r="DZ28" s="1"/>
  <c r="ED28"/>
  <c r="EG28" s="1"/>
  <c r="EJ28"/>
  <c r="EM28" s="1"/>
  <c r="ER28"/>
  <c r="EU28" s="1"/>
  <c r="EX28"/>
  <c r="FE28"/>
  <c r="FH28" s="1"/>
  <c r="FK28"/>
  <c r="FN28" s="1"/>
  <c r="FR28"/>
  <c r="FU28" s="1"/>
  <c r="FX28"/>
  <c r="GA28" s="1"/>
  <c r="GF28"/>
  <c r="GI28" s="1"/>
  <c r="GL28"/>
  <c r="GO28" s="1"/>
  <c r="GS28"/>
  <c r="GV28" s="1"/>
  <c r="GY28"/>
  <c r="HF28"/>
  <c r="HI28" s="1"/>
  <c r="HL28"/>
  <c r="HO28" s="1"/>
  <c r="D29"/>
  <c r="L29"/>
  <c r="O29" s="1"/>
  <c r="R29"/>
  <c r="U29" s="1"/>
  <c r="Y29"/>
  <c r="AB29" s="1"/>
  <c r="AE29"/>
  <c r="AH29" s="1"/>
  <c r="AP29"/>
  <c r="AS29"/>
  <c r="AV29" s="1"/>
  <c r="BB29"/>
  <c r="BE29" s="1"/>
  <c r="BH29"/>
  <c r="BK29" s="1"/>
  <c r="BO29"/>
  <c r="BR29" s="1"/>
  <c r="BU29"/>
  <c r="BX29" s="1"/>
  <c r="CD29"/>
  <c r="CG29" s="1"/>
  <c r="CJ29"/>
  <c r="CM29" s="1"/>
  <c r="CQ29"/>
  <c r="CT29" s="1"/>
  <c r="CW29"/>
  <c r="CZ29" s="1"/>
  <c r="DD29"/>
  <c r="DG29" s="1"/>
  <c r="DJ29"/>
  <c r="DM29" s="1"/>
  <c r="DQ29"/>
  <c r="DT29" s="1"/>
  <c r="DW29"/>
  <c r="DZ29" s="1"/>
  <c r="ED29"/>
  <c r="EG29" s="1"/>
  <c r="EJ29"/>
  <c r="EM29" s="1"/>
  <c r="ER29"/>
  <c r="EU29" s="1"/>
  <c r="EX29"/>
  <c r="FA29" s="1"/>
  <c r="FE29"/>
  <c r="FH29" s="1"/>
  <c r="FK29"/>
  <c r="FN29" s="1"/>
  <c r="FR29"/>
  <c r="FU29" s="1"/>
  <c r="FX29"/>
  <c r="GA29" s="1"/>
  <c r="GF29"/>
  <c r="GI29" s="1"/>
  <c r="GL29"/>
  <c r="GO29" s="1"/>
  <c r="GS29"/>
  <c r="GV29" s="1"/>
  <c r="GY29"/>
  <c r="HB29" s="1"/>
  <c r="HF29"/>
  <c r="HI29" s="1"/>
  <c r="HL29"/>
  <c r="HO29" s="1"/>
  <c r="D30"/>
  <c r="L30"/>
  <c r="O30" s="1"/>
  <c r="R30"/>
  <c r="U30" s="1"/>
  <c r="Y30"/>
  <c r="AB30" s="1"/>
  <c r="AE30"/>
  <c r="AH30" s="1"/>
  <c r="AP30"/>
  <c r="AS30"/>
  <c r="BB30"/>
  <c r="BE30" s="1"/>
  <c r="BH30"/>
  <c r="BK30" s="1"/>
  <c r="BO30"/>
  <c r="BR30" s="1"/>
  <c r="BU30"/>
  <c r="BX30" s="1"/>
  <c r="CD30"/>
  <c r="CG30" s="1"/>
  <c r="CJ30"/>
  <c r="CM30" s="1"/>
  <c r="CQ30"/>
  <c r="CT30" s="1"/>
  <c r="CW30"/>
  <c r="DD30"/>
  <c r="DG30" s="1"/>
  <c r="DJ30"/>
  <c r="DM30" s="1"/>
  <c r="DQ30"/>
  <c r="DT30" s="1"/>
  <c r="DW30"/>
  <c r="DZ30" s="1"/>
  <c r="ED30"/>
  <c r="EG30" s="1"/>
  <c r="EJ30"/>
  <c r="EM30" s="1"/>
  <c r="ER30"/>
  <c r="EU30" s="1"/>
  <c r="EX30"/>
  <c r="FE30"/>
  <c r="FH30" s="1"/>
  <c r="FK30"/>
  <c r="FN30" s="1"/>
  <c r="FR30"/>
  <c r="FU30" s="1"/>
  <c r="FX30"/>
  <c r="GA30" s="1"/>
  <c r="GF30"/>
  <c r="GI30" s="1"/>
  <c r="GL30"/>
  <c r="GO30" s="1"/>
  <c r="GS30"/>
  <c r="GV30" s="1"/>
  <c r="GY30"/>
  <c r="HF30"/>
  <c r="HI30" s="1"/>
  <c r="HL30"/>
  <c r="HO30" s="1"/>
  <c r="D31"/>
  <c r="L31"/>
  <c r="O31" s="1"/>
  <c r="R31"/>
  <c r="U31" s="1"/>
  <c r="Y31"/>
  <c r="AB31" s="1"/>
  <c r="AE31"/>
  <c r="AH31" s="1"/>
  <c r="AM31"/>
  <c r="AP31" s="1"/>
  <c r="AS31"/>
  <c r="AV31" s="1"/>
  <c r="BB31"/>
  <c r="BE31" s="1"/>
  <c r="BH31"/>
  <c r="BK31" s="1"/>
  <c r="BO31"/>
  <c r="BR31" s="1"/>
  <c r="BU31"/>
  <c r="BX31" s="1"/>
  <c r="CD31"/>
  <c r="CG31" s="1"/>
  <c r="CJ31"/>
  <c r="CM31" s="1"/>
  <c r="CQ31"/>
  <c r="CT31" s="1"/>
  <c r="CW31"/>
  <c r="CZ31" s="1"/>
  <c r="DD31"/>
  <c r="DG31" s="1"/>
  <c r="DJ31"/>
  <c r="DM31" s="1"/>
  <c r="DQ31"/>
  <c r="DT31" s="1"/>
  <c r="DW31"/>
  <c r="DZ31" s="1"/>
  <c r="ED31"/>
  <c r="EG31" s="1"/>
  <c r="EJ31"/>
  <c r="EM31" s="1"/>
  <c r="ER31"/>
  <c r="EU31" s="1"/>
  <c r="EX31"/>
  <c r="FA31" s="1"/>
  <c r="FE31"/>
  <c r="FH31" s="1"/>
  <c r="FK31"/>
  <c r="FN31" s="1"/>
  <c r="FR31"/>
  <c r="FU31" s="1"/>
  <c r="FX31"/>
  <c r="GA31" s="1"/>
  <c r="GF31"/>
  <c r="GI31" s="1"/>
  <c r="GL31"/>
  <c r="GO31" s="1"/>
  <c r="GS31"/>
  <c r="GV31" s="1"/>
  <c r="GY31"/>
  <c r="HB31" s="1"/>
  <c r="HF31"/>
  <c r="HI31" s="1"/>
  <c r="HL31"/>
  <c r="HO31" s="1"/>
  <c r="D32"/>
  <c r="L32"/>
  <c r="O32" s="1"/>
  <c r="R32"/>
  <c r="U32" s="1"/>
  <c r="Y32"/>
  <c r="AB32" s="1"/>
  <c r="AE32"/>
  <c r="AH32" s="1"/>
  <c r="AM32"/>
  <c r="AP32" s="1"/>
  <c r="AS32"/>
  <c r="AV32" s="1"/>
  <c r="BB32"/>
  <c r="BE32" s="1"/>
  <c r="BH32"/>
  <c r="BK32" s="1"/>
  <c r="BO32"/>
  <c r="BR32" s="1"/>
  <c r="BU32"/>
  <c r="BX32" s="1"/>
  <c r="CD32"/>
  <c r="CG32" s="1"/>
  <c r="CJ32"/>
  <c r="CM32" s="1"/>
  <c r="CQ32"/>
  <c r="CT32" s="1"/>
  <c r="CW32"/>
  <c r="CZ32" s="1"/>
  <c r="DD32"/>
  <c r="DG32" s="1"/>
  <c r="DJ32"/>
  <c r="DM32" s="1"/>
  <c r="DQ32"/>
  <c r="DT32" s="1"/>
  <c r="DW32"/>
  <c r="DZ32" s="1"/>
  <c r="ED32"/>
  <c r="EG32" s="1"/>
  <c r="EJ32"/>
  <c r="EM32" s="1"/>
  <c r="ER32"/>
  <c r="EU32" s="1"/>
  <c r="EX32"/>
  <c r="FA32" s="1"/>
  <c r="FE32"/>
  <c r="FH32" s="1"/>
  <c r="FK32"/>
  <c r="FN32" s="1"/>
  <c r="FR32"/>
  <c r="FU32" s="1"/>
  <c r="FX32"/>
  <c r="GA32" s="1"/>
  <c r="GF32"/>
  <c r="GI32" s="1"/>
  <c r="GL32"/>
  <c r="GO32" s="1"/>
  <c r="GS32"/>
  <c r="GV32" s="1"/>
  <c r="GY32"/>
  <c r="HB32" s="1"/>
  <c r="HF32"/>
  <c r="HI32" s="1"/>
  <c r="HL32"/>
  <c r="HO32" s="1"/>
  <c r="D33"/>
  <c r="L33"/>
  <c r="O33" s="1"/>
  <c r="R33"/>
  <c r="U33" s="1"/>
  <c r="Y33"/>
  <c r="AB33" s="1"/>
  <c r="AE33"/>
  <c r="AH33" s="1"/>
  <c r="AM33"/>
  <c r="AP33" s="1"/>
  <c r="AS33"/>
  <c r="AV33" s="1"/>
  <c r="BB33"/>
  <c r="BE33" s="1"/>
  <c r="BH33"/>
  <c r="BK33" s="1"/>
  <c r="BO33"/>
  <c r="BR33" s="1"/>
  <c r="BU33"/>
  <c r="BX33" s="1"/>
  <c r="CD33"/>
  <c r="CG33" s="1"/>
  <c r="CJ33"/>
  <c r="CM33" s="1"/>
  <c r="CQ33"/>
  <c r="CT33" s="1"/>
  <c r="CW33"/>
  <c r="CZ33" s="1"/>
  <c r="DD33"/>
  <c r="DG33" s="1"/>
  <c r="DJ33"/>
  <c r="DM33" s="1"/>
  <c r="DQ33"/>
  <c r="DT33" s="1"/>
  <c r="DW33"/>
  <c r="DZ33" s="1"/>
  <c r="ED33"/>
  <c r="EG33" s="1"/>
  <c r="EJ33"/>
  <c r="EM33" s="1"/>
  <c r="ER33"/>
  <c r="EU33" s="1"/>
  <c r="EX33"/>
  <c r="FA33" s="1"/>
  <c r="FE33"/>
  <c r="FH33" s="1"/>
  <c r="FK33"/>
  <c r="FN33" s="1"/>
  <c r="FR33"/>
  <c r="FU33" s="1"/>
  <c r="FX33"/>
  <c r="GA33" s="1"/>
  <c r="GF33"/>
  <c r="GI33" s="1"/>
  <c r="GL33"/>
  <c r="GO33" s="1"/>
  <c r="GS33"/>
  <c r="GV33" s="1"/>
  <c r="GY33"/>
  <c r="HB33" s="1"/>
  <c r="HF33"/>
  <c r="HI33" s="1"/>
  <c r="HL33"/>
  <c r="HO33" s="1"/>
  <c r="D10" i="34"/>
  <c r="L10"/>
  <c r="O10" s="1"/>
  <c r="T10"/>
  <c r="W10" s="1"/>
  <c r="AA10"/>
  <c r="AD10" s="1"/>
  <c r="AG10"/>
  <c r="AJ10" s="1"/>
  <c r="AO10"/>
  <c r="AR10" s="1"/>
  <c r="AU10"/>
  <c r="AX10" s="1"/>
  <c r="BD10"/>
  <c r="BG10" s="1"/>
  <c r="BL10"/>
  <c r="BO10" s="1"/>
  <c r="BS10"/>
  <c r="BV10" s="1"/>
  <c r="BY10"/>
  <c r="CB10" s="1"/>
  <c r="CH10"/>
  <c r="CK10" s="1"/>
  <c r="CN10"/>
  <c r="CQ10" s="1"/>
  <c r="CU10"/>
  <c r="CX10" s="1"/>
  <c r="DA10"/>
  <c r="DD10" s="1"/>
  <c r="DH10"/>
  <c r="DK10" s="1"/>
  <c r="DN10"/>
  <c r="DQ10" s="1"/>
  <c r="DU10"/>
  <c r="DX10" s="1"/>
  <c r="EA10"/>
  <c r="ED10" s="1"/>
  <c r="EH10"/>
  <c r="EK10" s="1"/>
  <c r="EN10"/>
  <c r="EQ10" s="1"/>
  <c r="EX10"/>
  <c r="FA10"/>
  <c r="FD10" s="1"/>
  <c r="FH10"/>
  <c r="FK10" s="1"/>
  <c r="FN10"/>
  <c r="FQ10" s="1"/>
  <c r="FX10"/>
  <c r="GA10"/>
  <c r="GD10" s="1"/>
  <c r="GH10"/>
  <c r="GK10" s="1"/>
  <c r="GN10"/>
  <c r="GQ10" s="1"/>
  <c r="GU10"/>
  <c r="GX10" s="1"/>
  <c r="HA10"/>
  <c r="HD10" s="1"/>
  <c r="D11"/>
  <c r="BD11"/>
  <c r="BL11"/>
  <c r="DK11"/>
  <c r="DN11"/>
  <c r="DQ11" s="1"/>
  <c r="EU11"/>
  <c r="EX11" s="1"/>
  <c r="FA11"/>
  <c r="FD11" s="1"/>
  <c r="FH11"/>
  <c r="FK11" s="1"/>
  <c r="GH11"/>
  <c r="GK11" s="1"/>
  <c r="GN11"/>
  <c r="GQ11" s="1"/>
  <c r="GU11"/>
  <c r="GX11" s="1"/>
  <c r="HA11"/>
  <c r="HD11" s="1"/>
  <c r="D12"/>
  <c r="L12"/>
  <c r="O12" s="1"/>
  <c r="T12"/>
  <c r="W12" s="1"/>
  <c r="AA12"/>
  <c r="AD12" s="1"/>
  <c r="AG12"/>
  <c r="AJ12" s="1"/>
  <c r="AO12"/>
  <c r="AR12" s="1"/>
  <c r="AU12"/>
  <c r="AX12" s="1"/>
  <c r="BD12"/>
  <c r="BG12" s="1"/>
  <c r="BL12"/>
  <c r="BO12" s="1"/>
  <c r="BS12"/>
  <c r="BV12" s="1"/>
  <c r="BY12"/>
  <c r="CB12" s="1"/>
  <c r="CH12"/>
  <c r="CK12" s="1"/>
  <c r="CN12"/>
  <c r="CQ12" s="1"/>
  <c r="CU12"/>
  <c r="CX12" s="1"/>
  <c r="DA12"/>
  <c r="DD12" s="1"/>
  <c r="DH12"/>
  <c r="DK12" s="1"/>
  <c r="DN12"/>
  <c r="DQ12" s="1"/>
  <c r="DU12"/>
  <c r="DX12" s="1"/>
  <c r="EA12"/>
  <c r="ED12" s="1"/>
  <c r="EH12"/>
  <c r="EK12" s="1"/>
  <c r="EN12"/>
  <c r="EQ12" s="1"/>
  <c r="EX12"/>
  <c r="FA12"/>
  <c r="FD12" s="1"/>
  <c r="FH12"/>
  <c r="FK12" s="1"/>
  <c r="FN12"/>
  <c r="FQ12" s="1"/>
  <c r="FX12"/>
  <c r="GA12"/>
  <c r="GD12" s="1"/>
  <c r="GH12"/>
  <c r="GK12" s="1"/>
  <c r="GN12"/>
  <c r="GQ12" s="1"/>
  <c r="GU12"/>
  <c r="GX12" s="1"/>
  <c r="HA12"/>
  <c r="HD12" s="1"/>
  <c r="D13"/>
  <c r="L13"/>
  <c r="O13" s="1"/>
  <c r="T13"/>
  <c r="W13" s="1"/>
  <c r="AA13"/>
  <c r="AD13" s="1"/>
  <c r="AG13"/>
  <c r="AJ13" s="1"/>
  <c r="AO13"/>
  <c r="AR13" s="1"/>
  <c r="AU13"/>
  <c r="AX13" s="1"/>
  <c r="BD13"/>
  <c r="BG13" s="1"/>
  <c r="BL13"/>
  <c r="BO13" s="1"/>
  <c r="BS13"/>
  <c r="BV13" s="1"/>
  <c r="BY13"/>
  <c r="CB13" s="1"/>
  <c r="CH13"/>
  <c r="CK13" s="1"/>
  <c r="CN13"/>
  <c r="CQ13" s="1"/>
  <c r="CU13"/>
  <c r="CX13" s="1"/>
  <c r="DA13"/>
  <c r="DD13" s="1"/>
  <c r="DH13"/>
  <c r="DK13" s="1"/>
  <c r="DN13"/>
  <c r="DQ13" s="1"/>
  <c r="DU13"/>
  <c r="DX13" s="1"/>
  <c r="EA13"/>
  <c r="ED13" s="1"/>
  <c r="EH13"/>
  <c r="EK13" s="1"/>
  <c r="EN13"/>
  <c r="EQ13" s="1"/>
  <c r="EU13"/>
  <c r="EX13" s="1"/>
  <c r="FA13"/>
  <c r="FD13" s="1"/>
  <c r="FH13"/>
  <c r="FK13" s="1"/>
  <c r="FN13"/>
  <c r="FQ13" s="1"/>
  <c r="FU13"/>
  <c r="FX13" s="1"/>
  <c r="GA13"/>
  <c r="GD13" s="1"/>
  <c r="GH13"/>
  <c r="GK13" s="1"/>
  <c r="GN13"/>
  <c r="GQ13" s="1"/>
  <c r="GU13"/>
  <c r="GX13" s="1"/>
  <c r="HA13"/>
  <c r="HD13" s="1"/>
  <c r="D14"/>
  <c r="L14"/>
  <c r="O14" s="1"/>
  <c r="T14"/>
  <c r="W14" s="1"/>
  <c r="AA14"/>
  <c r="AD14" s="1"/>
  <c r="AG14"/>
  <c r="AJ14" s="1"/>
  <c r="AO14"/>
  <c r="AR14" s="1"/>
  <c r="AU14"/>
  <c r="AX14" s="1"/>
  <c r="BD14"/>
  <c r="BG14" s="1"/>
  <c r="BL14"/>
  <c r="BO14" s="1"/>
  <c r="BS14"/>
  <c r="BV14" s="1"/>
  <c r="BY14"/>
  <c r="CB14" s="1"/>
  <c r="CH14"/>
  <c r="CK14" s="1"/>
  <c r="CN14"/>
  <c r="CQ14" s="1"/>
  <c r="CU14"/>
  <c r="CX14" s="1"/>
  <c r="DA14"/>
  <c r="DD14" s="1"/>
  <c r="DH14"/>
  <c r="DK14" s="1"/>
  <c r="DN14"/>
  <c r="DQ14" s="1"/>
  <c r="DU14"/>
  <c r="DX14" s="1"/>
  <c r="EA14"/>
  <c r="ED14" s="1"/>
  <c r="EH14"/>
  <c r="EK14" s="1"/>
  <c r="EN14"/>
  <c r="EQ14" s="1"/>
  <c r="EU14"/>
  <c r="EX14" s="1"/>
  <c r="FA14"/>
  <c r="FD14" s="1"/>
  <c r="FH14"/>
  <c r="FK14" s="1"/>
  <c r="FN14"/>
  <c r="FQ14" s="1"/>
  <c r="FU14"/>
  <c r="FX14" s="1"/>
  <c r="GA14"/>
  <c r="GD14" s="1"/>
  <c r="GH14"/>
  <c r="GK14" s="1"/>
  <c r="GN14"/>
  <c r="GQ14" s="1"/>
  <c r="GU14"/>
  <c r="GX14" s="1"/>
  <c r="HA14"/>
  <c r="HD14" s="1"/>
  <c r="D15"/>
  <c r="L15"/>
  <c r="O15" s="1"/>
  <c r="T15"/>
  <c r="W15" s="1"/>
  <c r="AA15"/>
  <c r="AD15" s="1"/>
  <c r="AG15"/>
  <c r="AJ15" s="1"/>
  <c r="AO15"/>
  <c r="AR15" s="1"/>
  <c r="AU15"/>
  <c r="AX15" s="1"/>
  <c r="BD15"/>
  <c r="BG15" s="1"/>
  <c r="BL15"/>
  <c r="BO15" s="1"/>
  <c r="BS15"/>
  <c r="BV15" s="1"/>
  <c r="BY15"/>
  <c r="CB15" s="1"/>
  <c r="CK15"/>
  <c r="CN15"/>
  <c r="CQ15" s="1"/>
  <c r="CU15"/>
  <c r="CX15" s="1"/>
  <c r="DA15"/>
  <c r="DD15" s="1"/>
  <c r="DH15"/>
  <c r="DK15" s="1"/>
  <c r="DN15"/>
  <c r="DQ15" s="1"/>
  <c r="DU15"/>
  <c r="DX15" s="1"/>
  <c r="EA15"/>
  <c r="ED15" s="1"/>
  <c r="EH15"/>
  <c r="EK15" s="1"/>
  <c r="EN15"/>
  <c r="EQ15" s="1"/>
  <c r="EU15"/>
  <c r="EX15" s="1"/>
  <c r="FA15"/>
  <c r="FD15" s="1"/>
  <c r="FH15"/>
  <c r="FK15" s="1"/>
  <c r="FN15"/>
  <c r="FQ15" s="1"/>
  <c r="FU15"/>
  <c r="FX15" s="1"/>
  <c r="GA15"/>
  <c r="GD15" s="1"/>
  <c r="GH15"/>
  <c r="GK15" s="1"/>
  <c r="GN15"/>
  <c r="GQ15" s="1"/>
  <c r="GU15"/>
  <c r="GX15" s="1"/>
  <c r="HA15"/>
  <c r="HD15" s="1"/>
  <c r="D16"/>
  <c r="L16"/>
  <c r="O16" s="1"/>
  <c r="T16"/>
  <c r="W16" s="1"/>
  <c r="AA16"/>
  <c r="AD16" s="1"/>
  <c r="AG16"/>
  <c r="AJ16" s="1"/>
  <c r="AO16"/>
  <c r="AR16" s="1"/>
  <c r="AU16"/>
  <c r="AX16" s="1"/>
  <c r="BD16"/>
  <c r="BG16" s="1"/>
  <c r="BL16"/>
  <c r="BO16" s="1"/>
  <c r="BS16"/>
  <c r="BV16" s="1"/>
  <c r="BY16"/>
  <c r="CB16" s="1"/>
  <c r="CH16"/>
  <c r="CK16" s="1"/>
  <c r="CN16"/>
  <c r="CQ16" s="1"/>
  <c r="CU16"/>
  <c r="CX16" s="1"/>
  <c r="DA16"/>
  <c r="DD16" s="1"/>
  <c r="DH16"/>
  <c r="DK16" s="1"/>
  <c r="DN16"/>
  <c r="DQ16" s="1"/>
  <c r="DU16"/>
  <c r="DX16" s="1"/>
  <c r="EA16"/>
  <c r="ED16" s="1"/>
  <c r="EH16"/>
  <c r="EK16" s="1"/>
  <c r="EN16"/>
  <c r="EQ16" s="1"/>
  <c r="EU16"/>
  <c r="EX16" s="1"/>
  <c r="FA16"/>
  <c r="FD16" s="1"/>
  <c r="FH16"/>
  <c r="FK16" s="1"/>
  <c r="FN16"/>
  <c r="FQ16" s="1"/>
  <c r="FU16"/>
  <c r="FX16" s="1"/>
  <c r="GA16"/>
  <c r="GD16" s="1"/>
  <c r="GH16"/>
  <c r="GK16" s="1"/>
  <c r="GN16"/>
  <c r="GQ16" s="1"/>
  <c r="GU16"/>
  <c r="GX16" s="1"/>
  <c r="HA16"/>
  <c r="HD16" s="1"/>
  <c r="D17"/>
  <c r="L17"/>
  <c r="O17" s="1"/>
  <c r="T17"/>
  <c r="W17" s="1"/>
  <c r="AA17"/>
  <c r="AD17" s="1"/>
  <c r="AG17"/>
  <c r="AJ17" s="1"/>
  <c r="AO17"/>
  <c r="AR17" s="1"/>
  <c r="AU17"/>
  <c r="AX17" s="1"/>
  <c r="BD17"/>
  <c r="BG17" s="1"/>
  <c r="BL17"/>
  <c r="BO17" s="1"/>
  <c r="BS17"/>
  <c r="BV17" s="1"/>
  <c r="BY17"/>
  <c r="CB17" s="1"/>
  <c r="CH17"/>
  <c r="CK17" s="1"/>
  <c r="CN17"/>
  <c r="CQ17" s="1"/>
  <c r="CU17"/>
  <c r="CX17" s="1"/>
  <c r="DA17"/>
  <c r="DD17" s="1"/>
  <c r="DH17"/>
  <c r="DK17" s="1"/>
  <c r="DN17"/>
  <c r="DQ17" s="1"/>
  <c r="DU17"/>
  <c r="DX17" s="1"/>
  <c r="EA17"/>
  <c r="ED17" s="1"/>
  <c r="EH17"/>
  <c r="EK17" s="1"/>
  <c r="EN17"/>
  <c r="EQ17" s="1"/>
  <c r="EU17"/>
  <c r="EX17" s="1"/>
  <c r="FA17"/>
  <c r="FD17" s="1"/>
  <c r="FH17"/>
  <c r="FK17" s="1"/>
  <c r="FN17"/>
  <c r="FQ17" s="1"/>
  <c r="FU17"/>
  <c r="FX17" s="1"/>
  <c r="GA17"/>
  <c r="GD17" s="1"/>
  <c r="GH17"/>
  <c r="GK17" s="1"/>
  <c r="GN17"/>
  <c r="GQ17" s="1"/>
  <c r="GU17"/>
  <c r="GX17" s="1"/>
  <c r="HA17"/>
  <c r="HD17" s="1"/>
  <c r="D18"/>
  <c r="L18"/>
  <c r="O18" s="1"/>
  <c r="T18"/>
  <c r="W18" s="1"/>
  <c r="AA18"/>
  <c r="AD18" s="1"/>
  <c r="AG18"/>
  <c r="AJ18" s="1"/>
  <c r="AO18"/>
  <c r="AR18" s="1"/>
  <c r="AU18"/>
  <c r="AX18" s="1"/>
  <c r="BD18"/>
  <c r="BG18" s="1"/>
  <c r="BL18"/>
  <c r="BO18" s="1"/>
  <c r="BS18"/>
  <c r="BV18" s="1"/>
  <c r="BY18"/>
  <c r="CB18" s="1"/>
  <c r="CH18"/>
  <c r="CK18" s="1"/>
  <c r="CN18"/>
  <c r="CQ18" s="1"/>
  <c r="CU18"/>
  <c r="CX18" s="1"/>
  <c r="DA18"/>
  <c r="DD18" s="1"/>
  <c r="DH18"/>
  <c r="DK18" s="1"/>
  <c r="DN18"/>
  <c r="DQ18" s="1"/>
  <c r="DU18"/>
  <c r="DX18" s="1"/>
  <c r="EA18"/>
  <c r="ED18" s="1"/>
  <c r="EH18"/>
  <c r="EK18" s="1"/>
  <c r="EN18"/>
  <c r="EQ18" s="1"/>
  <c r="EU18"/>
  <c r="EX18" s="1"/>
  <c r="FA18"/>
  <c r="FD18" s="1"/>
  <c r="FH18"/>
  <c r="FK18" s="1"/>
  <c r="FN18"/>
  <c r="FQ18" s="1"/>
  <c r="FU18"/>
  <c r="FX18" s="1"/>
  <c r="GA18"/>
  <c r="GD18" s="1"/>
  <c r="GH18"/>
  <c r="GK18" s="1"/>
  <c r="GN18"/>
  <c r="GQ18" s="1"/>
  <c r="GU18"/>
  <c r="GX18" s="1"/>
  <c r="HA18"/>
  <c r="HD18" s="1"/>
  <c r="D19"/>
  <c r="L19"/>
  <c r="O19" s="1"/>
  <c r="T19"/>
  <c r="W19" s="1"/>
  <c r="AA19"/>
  <c r="AD19" s="1"/>
  <c r="AG19"/>
  <c r="AJ19" s="1"/>
  <c r="AO19"/>
  <c r="AR19" s="1"/>
  <c r="AU19"/>
  <c r="AX19" s="1"/>
  <c r="BD19"/>
  <c r="BG19" s="1"/>
  <c r="BL19"/>
  <c r="BO19" s="1"/>
  <c r="BS19"/>
  <c r="BV19" s="1"/>
  <c r="BY19"/>
  <c r="CB19" s="1"/>
  <c r="CH19"/>
  <c r="CK19" s="1"/>
  <c r="CN19"/>
  <c r="CQ19" s="1"/>
  <c r="CU19"/>
  <c r="CX19" s="1"/>
  <c r="DA19"/>
  <c r="DD19" s="1"/>
  <c r="DH19"/>
  <c r="DK19" s="1"/>
  <c r="DN19"/>
  <c r="DQ19" s="1"/>
  <c r="DU19"/>
  <c r="DX19" s="1"/>
  <c r="EA19"/>
  <c r="ED19" s="1"/>
  <c r="EH19"/>
  <c r="EK19" s="1"/>
  <c r="EN19"/>
  <c r="EQ19" s="1"/>
  <c r="EU19"/>
  <c r="EX19" s="1"/>
  <c r="FA19"/>
  <c r="FD19" s="1"/>
  <c r="FH19"/>
  <c r="FK19" s="1"/>
  <c r="FN19"/>
  <c r="FQ19" s="1"/>
  <c r="FU19"/>
  <c r="FX19" s="1"/>
  <c r="GA19"/>
  <c r="GD19" s="1"/>
  <c r="GH19"/>
  <c r="GK19" s="1"/>
  <c r="GN19"/>
  <c r="GQ19" s="1"/>
  <c r="GU19"/>
  <c r="GX19" s="1"/>
  <c r="HA19"/>
  <c r="HD19" s="1"/>
  <c r="D20"/>
  <c r="L20"/>
  <c r="O20" s="1"/>
  <c r="T20"/>
  <c r="W20" s="1"/>
  <c r="AA20"/>
  <c r="AD20" s="1"/>
  <c r="AG20"/>
  <c r="AJ20" s="1"/>
  <c r="AO20"/>
  <c r="AR20" s="1"/>
  <c r="AU20"/>
  <c r="AX20" s="1"/>
  <c r="BD20"/>
  <c r="BG20" s="1"/>
  <c r="BL20"/>
  <c r="BO20" s="1"/>
  <c r="BS20"/>
  <c r="BV20" s="1"/>
  <c r="BY20"/>
  <c r="CB20" s="1"/>
  <c r="CH20"/>
  <c r="CK20" s="1"/>
  <c r="CN20"/>
  <c r="CQ20" s="1"/>
  <c r="CU20"/>
  <c r="CX20" s="1"/>
  <c r="DA20"/>
  <c r="DD20" s="1"/>
  <c r="DH20"/>
  <c r="DK20" s="1"/>
  <c r="DN20"/>
  <c r="DQ20" s="1"/>
  <c r="DU20"/>
  <c r="DX20" s="1"/>
  <c r="EA20"/>
  <c r="ED20" s="1"/>
  <c r="EH20"/>
  <c r="EK20" s="1"/>
  <c r="EN20"/>
  <c r="EQ20" s="1"/>
  <c r="EU20"/>
  <c r="EX20" s="1"/>
  <c r="FA20"/>
  <c r="FD20" s="1"/>
  <c r="FH20"/>
  <c r="FK20" s="1"/>
  <c r="FN20"/>
  <c r="FQ20" s="1"/>
  <c r="FU20"/>
  <c r="FX20" s="1"/>
  <c r="GA20"/>
  <c r="GD20" s="1"/>
  <c r="GH20"/>
  <c r="GK20" s="1"/>
  <c r="GN20"/>
  <c r="GQ20" s="1"/>
  <c r="GU20"/>
  <c r="GX20" s="1"/>
  <c r="HA20"/>
  <c r="HD20" s="1"/>
  <c r="D21"/>
  <c r="L21"/>
  <c r="O21" s="1"/>
  <c r="T21"/>
  <c r="W21" s="1"/>
  <c r="AA21"/>
  <c r="AD21" s="1"/>
  <c r="AG21"/>
  <c r="AJ21" s="1"/>
  <c r="AO21"/>
  <c r="AR21" s="1"/>
  <c r="AU21"/>
  <c r="AX21" s="1"/>
  <c r="BD21"/>
  <c r="BG21" s="1"/>
  <c r="BL21"/>
  <c r="BO21" s="1"/>
  <c r="BS21"/>
  <c r="BV21" s="1"/>
  <c r="BY21"/>
  <c r="CB21" s="1"/>
  <c r="CH21"/>
  <c r="CK21" s="1"/>
  <c r="CN21"/>
  <c r="CQ21" s="1"/>
  <c r="CU21"/>
  <c r="CX21" s="1"/>
  <c r="DA21"/>
  <c r="DD21" s="1"/>
  <c r="DH21"/>
  <c r="DK21" s="1"/>
  <c r="DN21"/>
  <c r="DQ21" s="1"/>
  <c r="DU21"/>
  <c r="DX21" s="1"/>
  <c r="EA21"/>
  <c r="ED21" s="1"/>
  <c r="EH21"/>
  <c r="EK21" s="1"/>
  <c r="EN21"/>
  <c r="EQ21" s="1"/>
  <c r="EU21"/>
  <c r="EX21" s="1"/>
  <c r="FA21"/>
  <c r="FD21" s="1"/>
  <c r="FH21"/>
  <c r="FK21" s="1"/>
  <c r="FN21"/>
  <c r="FQ21" s="1"/>
  <c r="FU21"/>
  <c r="FX21" s="1"/>
  <c r="GA21"/>
  <c r="GD21" s="1"/>
  <c r="GH21"/>
  <c r="GK21" s="1"/>
  <c r="GN21"/>
  <c r="GQ21" s="1"/>
  <c r="GU21"/>
  <c r="GX21" s="1"/>
  <c r="HA21"/>
  <c r="HD21" s="1"/>
  <c r="D22"/>
  <c r="L22"/>
  <c r="O22" s="1"/>
  <c r="T22"/>
  <c r="W22" s="1"/>
  <c r="AA22"/>
  <c r="AD22" s="1"/>
  <c r="AG22"/>
  <c r="AJ22" s="1"/>
  <c r="AO22"/>
  <c r="AR22" s="1"/>
  <c r="AU22"/>
  <c r="AX22" s="1"/>
  <c r="BD22"/>
  <c r="BG22" s="1"/>
  <c r="BL22"/>
  <c r="BO22" s="1"/>
  <c r="BS22"/>
  <c r="BV22" s="1"/>
  <c r="BY22"/>
  <c r="CB22" s="1"/>
  <c r="CH22"/>
  <c r="CK22" s="1"/>
  <c r="CN22"/>
  <c r="CQ22" s="1"/>
  <c r="CU22"/>
  <c r="CX22" s="1"/>
  <c r="DA22"/>
  <c r="DD22" s="1"/>
  <c r="DH22"/>
  <c r="DK22" s="1"/>
  <c r="DN22"/>
  <c r="DQ22" s="1"/>
  <c r="DU22"/>
  <c r="DX22" s="1"/>
  <c r="EA22"/>
  <c r="ED22" s="1"/>
  <c r="EH22"/>
  <c r="EK22" s="1"/>
  <c r="EN22"/>
  <c r="EQ22" s="1"/>
  <c r="EU22"/>
  <c r="EX22" s="1"/>
  <c r="FA22"/>
  <c r="FD22" s="1"/>
  <c r="FH22"/>
  <c r="FK22" s="1"/>
  <c r="FN22"/>
  <c r="FU22"/>
  <c r="FX22" s="1"/>
  <c r="GA22"/>
  <c r="GD22" s="1"/>
  <c r="GH22"/>
  <c r="GK22" s="1"/>
  <c r="GN22"/>
  <c r="GQ22" s="1"/>
  <c r="GU22"/>
  <c r="GX22" s="1"/>
  <c r="HA22"/>
  <c r="HD22" s="1"/>
  <c r="D23"/>
  <c r="L23"/>
  <c r="O23" s="1"/>
  <c r="T23"/>
  <c r="W23" s="1"/>
  <c r="AA23"/>
  <c r="AD23" s="1"/>
  <c r="AG23"/>
  <c r="AJ23" s="1"/>
  <c r="AO23"/>
  <c r="AR23" s="1"/>
  <c r="AU23"/>
  <c r="AX23" s="1"/>
  <c r="BD23"/>
  <c r="BG23" s="1"/>
  <c r="BL23"/>
  <c r="BO23" s="1"/>
  <c r="BS23"/>
  <c r="BV23" s="1"/>
  <c r="BY23"/>
  <c r="CH23"/>
  <c r="CK23" s="1"/>
  <c r="CN23"/>
  <c r="CQ23" s="1"/>
  <c r="CU23"/>
  <c r="CX23" s="1"/>
  <c r="DA23"/>
  <c r="DD23" s="1"/>
  <c r="DH23"/>
  <c r="DK23" s="1"/>
  <c r="DN23"/>
  <c r="DQ23" s="1"/>
  <c r="DU23"/>
  <c r="DX23" s="1"/>
  <c r="EA23"/>
  <c r="ED23" s="1"/>
  <c r="EH23"/>
  <c r="EK23" s="1"/>
  <c r="EN23"/>
  <c r="EQ23" s="1"/>
  <c r="EU23"/>
  <c r="EX23" s="1"/>
  <c r="FA23"/>
  <c r="FD23" s="1"/>
  <c r="FH23"/>
  <c r="FK23" s="1"/>
  <c r="FN23"/>
  <c r="FQ23" s="1"/>
  <c r="FU23"/>
  <c r="FX23" s="1"/>
  <c r="GA23"/>
  <c r="GD23" s="1"/>
  <c r="GH23"/>
  <c r="GK23" s="1"/>
  <c r="GN23"/>
  <c r="GU23"/>
  <c r="GX23" s="1"/>
  <c r="HA23"/>
  <c r="HD23" s="1"/>
  <c r="D24"/>
  <c r="L24"/>
  <c r="O24" s="1"/>
  <c r="T24"/>
  <c r="W24" s="1"/>
  <c r="AA24"/>
  <c r="AD24" s="1"/>
  <c r="AG24"/>
  <c r="AO24"/>
  <c r="AR24" s="1"/>
  <c r="AU24"/>
  <c r="AX24" s="1"/>
  <c r="BD24"/>
  <c r="BG24" s="1"/>
  <c r="BL24"/>
  <c r="BO24" s="1"/>
  <c r="BS24"/>
  <c r="BV24" s="1"/>
  <c r="BY24"/>
  <c r="CB24" s="1"/>
  <c r="CK24"/>
  <c r="CN24"/>
  <c r="CQ24" s="1"/>
  <c r="CU24"/>
  <c r="CX24" s="1"/>
  <c r="DA24"/>
  <c r="DD24" s="1"/>
  <c r="DH24"/>
  <c r="DK24" s="1"/>
  <c r="DN24"/>
  <c r="DQ24" s="1"/>
  <c r="DU24"/>
  <c r="DX24" s="1"/>
  <c r="EA24"/>
  <c r="ED24" s="1"/>
  <c r="EH24"/>
  <c r="EK24" s="1"/>
  <c r="EN24"/>
  <c r="EQ24" s="1"/>
  <c r="EU24"/>
  <c r="EX24" s="1"/>
  <c r="FA24"/>
  <c r="FD24" s="1"/>
  <c r="FH24"/>
  <c r="FK24" s="1"/>
  <c r="FN24"/>
  <c r="FQ24" s="1"/>
  <c r="FU24"/>
  <c r="FX24" s="1"/>
  <c r="GA24"/>
  <c r="GD24" s="1"/>
  <c r="GH24"/>
  <c r="GK24" s="1"/>
  <c r="GN24"/>
  <c r="GQ24" s="1"/>
  <c r="GU24"/>
  <c r="GX24" s="1"/>
  <c r="HA24"/>
  <c r="D25"/>
  <c r="L25"/>
  <c r="O25" s="1"/>
  <c r="T25"/>
  <c r="W25" s="1"/>
  <c r="AA25"/>
  <c r="AD25" s="1"/>
  <c r="AG25"/>
  <c r="AJ25" s="1"/>
  <c r="AO25"/>
  <c r="AR25" s="1"/>
  <c r="AU25"/>
  <c r="AX25" s="1"/>
  <c r="BD25"/>
  <c r="BG25" s="1"/>
  <c r="BL25"/>
  <c r="BO25" s="1"/>
  <c r="BS25"/>
  <c r="BV25" s="1"/>
  <c r="BY25"/>
  <c r="CB25" s="1"/>
  <c r="CH25"/>
  <c r="CK25" s="1"/>
  <c r="CN25"/>
  <c r="CQ25" s="1"/>
  <c r="CU25"/>
  <c r="CX25" s="1"/>
  <c r="DA25"/>
  <c r="DD25" s="1"/>
  <c r="DH25"/>
  <c r="DK25" s="1"/>
  <c r="DN25"/>
  <c r="DQ25" s="1"/>
  <c r="DU25"/>
  <c r="DX25" s="1"/>
  <c r="EA25"/>
  <c r="ED25" s="1"/>
  <c r="EH25"/>
  <c r="EK25" s="1"/>
  <c r="EN25"/>
  <c r="EQ25" s="1"/>
  <c r="EU25"/>
  <c r="EX25" s="1"/>
  <c r="FA25"/>
  <c r="FD25" s="1"/>
  <c r="FH25"/>
  <c r="FK25" s="1"/>
  <c r="FN25"/>
  <c r="FQ25" s="1"/>
  <c r="FU25"/>
  <c r="FX25" s="1"/>
  <c r="GA25"/>
  <c r="GD25" s="1"/>
  <c r="GH25"/>
  <c r="GK25" s="1"/>
  <c r="GN25"/>
  <c r="GQ25" s="1"/>
  <c r="GU25"/>
  <c r="GX25" s="1"/>
  <c r="HA25"/>
  <c r="HD25" s="1"/>
  <c r="D26"/>
  <c r="L26"/>
  <c r="O26" s="1"/>
  <c r="T26"/>
  <c r="W26" s="1"/>
  <c r="AA26"/>
  <c r="AD26" s="1"/>
  <c r="AG26"/>
  <c r="AJ26" s="1"/>
  <c r="AO26"/>
  <c r="AR26" s="1"/>
  <c r="AU26"/>
  <c r="AX26" s="1"/>
  <c r="BD26"/>
  <c r="BG26" s="1"/>
  <c r="BL26"/>
  <c r="BO26" s="1"/>
  <c r="BS26"/>
  <c r="BV26" s="1"/>
  <c r="BY26"/>
  <c r="CB26" s="1"/>
  <c r="CH26"/>
  <c r="CK26" s="1"/>
  <c r="CN26"/>
  <c r="CQ26" s="1"/>
  <c r="CU26"/>
  <c r="CX26" s="1"/>
  <c r="DA26"/>
  <c r="DD26" s="1"/>
  <c r="DH26"/>
  <c r="DK26" s="1"/>
  <c r="DN26"/>
  <c r="DQ26" s="1"/>
  <c r="DU26"/>
  <c r="DX26" s="1"/>
  <c r="EA26"/>
  <c r="ED26" s="1"/>
  <c r="EH26"/>
  <c r="EK26" s="1"/>
  <c r="EN26"/>
  <c r="EQ26" s="1"/>
  <c r="EU26"/>
  <c r="EX26" s="1"/>
  <c r="FA26"/>
  <c r="FD26" s="1"/>
  <c r="FH26"/>
  <c r="FK26" s="1"/>
  <c r="FN26"/>
  <c r="FQ26" s="1"/>
  <c r="FU26"/>
  <c r="FX26" s="1"/>
  <c r="GA26"/>
  <c r="GD26" s="1"/>
  <c r="GH26"/>
  <c r="GK26" s="1"/>
  <c r="GN26"/>
  <c r="GQ26" s="1"/>
  <c r="GU26"/>
  <c r="GX26" s="1"/>
  <c r="HA26"/>
  <c r="HD26" s="1"/>
  <c r="D27"/>
  <c r="L27"/>
  <c r="O27" s="1"/>
  <c r="T27"/>
  <c r="W27" s="1"/>
  <c r="AA27"/>
  <c r="AD27" s="1"/>
  <c r="AG27"/>
  <c r="AJ27" s="1"/>
  <c r="AO27"/>
  <c r="AR27" s="1"/>
  <c r="AU27"/>
  <c r="AX27" s="1"/>
  <c r="BD27"/>
  <c r="BG27" s="1"/>
  <c r="BL27"/>
  <c r="BO27" s="1"/>
  <c r="BS27"/>
  <c r="BV27" s="1"/>
  <c r="BY27"/>
  <c r="CB27" s="1"/>
  <c r="CH27"/>
  <c r="CK27" s="1"/>
  <c r="CN27"/>
  <c r="CQ27" s="1"/>
  <c r="CU27"/>
  <c r="CX27" s="1"/>
  <c r="DA27"/>
  <c r="DD27" s="1"/>
  <c r="DH27"/>
  <c r="DK27" s="1"/>
  <c r="DN27"/>
  <c r="DQ27" s="1"/>
  <c r="DU27"/>
  <c r="DX27" s="1"/>
  <c r="EA27"/>
  <c r="ED27" s="1"/>
  <c r="EH27"/>
  <c r="EK27" s="1"/>
  <c r="EN27"/>
  <c r="EQ27" s="1"/>
  <c r="EU27"/>
  <c r="EX27" s="1"/>
  <c r="FA27"/>
  <c r="FD27" s="1"/>
  <c r="FH27"/>
  <c r="FK27" s="1"/>
  <c r="FN27"/>
  <c r="FQ27" s="1"/>
  <c r="FU27"/>
  <c r="FX27" s="1"/>
  <c r="GA27"/>
  <c r="GD27" s="1"/>
  <c r="GH27"/>
  <c r="GK27" s="1"/>
  <c r="GN27"/>
  <c r="GQ27" s="1"/>
  <c r="GU27"/>
  <c r="GX27" s="1"/>
  <c r="HA27"/>
  <c r="HD27" s="1"/>
  <c r="D28"/>
  <c r="L28"/>
  <c r="O28" s="1"/>
  <c r="T28"/>
  <c r="W28" s="1"/>
  <c r="AA28"/>
  <c r="AD28" s="1"/>
  <c r="AG28"/>
  <c r="AJ28" s="1"/>
  <c r="AO28"/>
  <c r="AR28" s="1"/>
  <c r="AU28"/>
  <c r="AX28" s="1"/>
  <c r="BD28"/>
  <c r="BG28" s="1"/>
  <c r="BL28"/>
  <c r="BO28" s="1"/>
  <c r="BS28"/>
  <c r="BV28" s="1"/>
  <c r="BY28"/>
  <c r="CB28" s="1"/>
  <c r="CH28"/>
  <c r="CK28" s="1"/>
  <c r="CN28"/>
  <c r="CQ28" s="1"/>
  <c r="CU28"/>
  <c r="CX28" s="1"/>
  <c r="DA28"/>
  <c r="DD28" s="1"/>
  <c r="DH28"/>
  <c r="DK28" s="1"/>
  <c r="DN28"/>
  <c r="DQ28" s="1"/>
  <c r="DU28"/>
  <c r="DX28" s="1"/>
  <c r="EA28"/>
  <c r="ED28" s="1"/>
  <c r="EH28"/>
  <c r="EK28" s="1"/>
  <c r="EN28"/>
  <c r="EQ28" s="1"/>
  <c r="EU28"/>
  <c r="EX28" s="1"/>
  <c r="FA28"/>
  <c r="FD28" s="1"/>
  <c r="FH28"/>
  <c r="FK28" s="1"/>
  <c r="FN28"/>
  <c r="FQ28" s="1"/>
  <c r="FU28"/>
  <c r="FX28" s="1"/>
  <c r="GA28"/>
  <c r="GD28" s="1"/>
  <c r="GH28"/>
  <c r="GK28" s="1"/>
  <c r="GN28"/>
  <c r="GQ28" s="1"/>
  <c r="GU28"/>
  <c r="GX28" s="1"/>
  <c r="HA28"/>
  <c r="HD28" s="1"/>
  <c r="D29"/>
  <c r="L29"/>
  <c r="O29" s="1"/>
  <c r="T29"/>
  <c r="W29" s="1"/>
  <c r="AA29"/>
  <c r="AD29" s="1"/>
  <c r="AG29"/>
  <c r="AJ29" s="1"/>
  <c r="AO29"/>
  <c r="AR29" s="1"/>
  <c r="AU29"/>
  <c r="AX29" s="1"/>
  <c r="BD29"/>
  <c r="BG29" s="1"/>
  <c r="BL29"/>
  <c r="BO29" s="1"/>
  <c r="BS29"/>
  <c r="BV29" s="1"/>
  <c r="BY29"/>
  <c r="CB29" s="1"/>
  <c r="CH29"/>
  <c r="CK29" s="1"/>
  <c r="CN29"/>
  <c r="CQ29" s="1"/>
  <c r="CU29"/>
  <c r="CX29" s="1"/>
  <c r="DA29"/>
  <c r="DD29" s="1"/>
  <c r="DH29"/>
  <c r="DK29" s="1"/>
  <c r="DN29"/>
  <c r="DQ29" s="1"/>
  <c r="DU29"/>
  <c r="DX29" s="1"/>
  <c r="EA29"/>
  <c r="ED29" s="1"/>
  <c r="EH29"/>
  <c r="EK29" s="1"/>
  <c r="EN29"/>
  <c r="EQ29" s="1"/>
  <c r="EU29"/>
  <c r="EX29" s="1"/>
  <c r="FA29"/>
  <c r="FD29" s="1"/>
  <c r="FH29"/>
  <c r="FK29" s="1"/>
  <c r="FN29"/>
  <c r="FQ29" s="1"/>
  <c r="FU29"/>
  <c r="FX29" s="1"/>
  <c r="GA29"/>
  <c r="GD29" s="1"/>
  <c r="GH29"/>
  <c r="GK29" s="1"/>
  <c r="GN29"/>
  <c r="GQ29" s="1"/>
  <c r="GU29"/>
  <c r="GX29" s="1"/>
  <c r="HA29"/>
  <c r="HD29" s="1"/>
  <c r="D30"/>
  <c r="L30"/>
  <c r="O30" s="1"/>
  <c r="T30"/>
  <c r="W30" s="1"/>
  <c r="AA30"/>
  <c r="AD30" s="1"/>
  <c r="AG30"/>
  <c r="AJ30" s="1"/>
  <c r="AO30"/>
  <c r="AR30" s="1"/>
  <c r="AU30"/>
  <c r="BD30"/>
  <c r="BG30" s="1"/>
  <c r="BL30"/>
  <c r="BO30" s="1"/>
  <c r="BS30"/>
  <c r="BV30" s="1"/>
  <c r="BY30"/>
  <c r="CB30" s="1"/>
  <c r="CH30"/>
  <c r="CK30" s="1"/>
  <c r="CN30"/>
  <c r="CQ30" s="1"/>
  <c r="CU30"/>
  <c r="CX30" s="1"/>
  <c r="DA30"/>
  <c r="DH30"/>
  <c r="DK30" s="1"/>
  <c r="DN30"/>
  <c r="DQ30" s="1"/>
  <c r="DU30"/>
  <c r="DX30" s="1"/>
  <c r="EA30"/>
  <c r="ED30" s="1"/>
  <c r="EH30"/>
  <c r="EK30" s="1"/>
  <c r="EN30"/>
  <c r="EQ30" s="1"/>
  <c r="EU30"/>
  <c r="EX30" s="1"/>
  <c r="FA30"/>
  <c r="FH30"/>
  <c r="FK30" s="1"/>
  <c r="FN30"/>
  <c r="FQ30" s="1"/>
  <c r="FU30"/>
  <c r="FX30" s="1"/>
  <c r="GA30"/>
  <c r="GD30" s="1"/>
  <c r="GH30"/>
  <c r="GK30" s="1"/>
  <c r="GN30"/>
  <c r="GQ30" s="1"/>
  <c r="GU30"/>
  <c r="GX30" s="1"/>
  <c r="HA30"/>
  <c r="D31"/>
  <c r="L31"/>
  <c r="O31" s="1"/>
  <c r="T31"/>
  <c r="W31" s="1"/>
  <c r="AA31"/>
  <c r="AD31" s="1"/>
  <c r="AG31"/>
  <c r="AJ31" s="1"/>
  <c r="AO31"/>
  <c r="AR31" s="1"/>
  <c r="AU31"/>
  <c r="AX31" s="1"/>
  <c r="BD31"/>
  <c r="BG31" s="1"/>
  <c r="BL31"/>
  <c r="BO31" s="1"/>
  <c r="BS31"/>
  <c r="BV31" s="1"/>
  <c r="BY31"/>
  <c r="CB31" s="1"/>
  <c r="CH31"/>
  <c r="CK31" s="1"/>
  <c r="CN31"/>
  <c r="CU31"/>
  <c r="CX31" s="1"/>
  <c r="DA31"/>
  <c r="DD31" s="1"/>
  <c r="DH31"/>
  <c r="DK31" s="1"/>
  <c r="DN31"/>
  <c r="DQ31" s="1"/>
  <c r="DU31"/>
  <c r="DX31" s="1"/>
  <c r="EA31"/>
  <c r="ED31" s="1"/>
  <c r="EH31"/>
  <c r="EK31" s="1"/>
  <c r="EN31"/>
  <c r="EQ31" s="1"/>
  <c r="EU31"/>
  <c r="EX31" s="1"/>
  <c r="FA31"/>
  <c r="FD31" s="1"/>
  <c r="FH31"/>
  <c r="FK31" s="1"/>
  <c r="FN31"/>
  <c r="FQ31" s="1"/>
  <c r="FU31"/>
  <c r="FX31" s="1"/>
  <c r="GA31"/>
  <c r="GD31" s="1"/>
  <c r="GH31"/>
  <c r="GK31" s="1"/>
  <c r="GN31"/>
  <c r="GQ31" s="1"/>
  <c r="GU31"/>
  <c r="GX31" s="1"/>
  <c r="HA31"/>
  <c r="HD31" s="1"/>
  <c r="D32"/>
  <c r="L32"/>
  <c r="O32" s="1"/>
  <c r="T32"/>
  <c r="W32" s="1"/>
  <c r="AA32"/>
  <c r="AD32" s="1"/>
  <c r="AG32"/>
  <c r="AJ32" s="1"/>
  <c r="AO32"/>
  <c r="AR32" s="1"/>
  <c r="AU32"/>
  <c r="AX32" s="1"/>
  <c r="BD32"/>
  <c r="BG32" s="1"/>
  <c r="BL32"/>
  <c r="BO32" s="1"/>
  <c r="BS32"/>
  <c r="BV32" s="1"/>
  <c r="BY32"/>
  <c r="CB32" s="1"/>
  <c r="CH32"/>
  <c r="CK32" s="1"/>
  <c r="CN32"/>
  <c r="CQ32" s="1"/>
  <c r="CU32"/>
  <c r="CX32" s="1"/>
  <c r="DA32"/>
  <c r="DD32" s="1"/>
  <c r="DH32"/>
  <c r="DK32" s="1"/>
  <c r="DN32"/>
  <c r="DQ32" s="1"/>
  <c r="DU32"/>
  <c r="DX32" s="1"/>
  <c r="EA32"/>
  <c r="ED32" s="1"/>
  <c r="EH32"/>
  <c r="EK32" s="1"/>
  <c r="EN32"/>
  <c r="EQ32" s="1"/>
  <c r="EU32"/>
  <c r="EX32" s="1"/>
  <c r="FA32"/>
  <c r="FD32" s="1"/>
  <c r="FH32"/>
  <c r="FK32" s="1"/>
  <c r="FN32"/>
  <c r="FQ32" s="1"/>
  <c r="FU32"/>
  <c r="FX32" s="1"/>
  <c r="GA32"/>
  <c r="GD32" s="1"/>
  <c r="GH32"/>
  <c r="GK32" s="1"/>
  <c r="GN32"/>
  <c r="GQ32" s="1"/>
  <c r="GU32"/>
  <c r="GX32" s="1"/>
  <c r="HA32"/>
  <c r="HD32" s="1"/>
  <c r="D33"/>
  <c r="L33"/>
  <c r="O33" s="1"/>
  <c r="T33"/>
  <c r="W33" s="1"/>
  <c r="AA33"/>
  <c r="AD33" s="1"/>
  <c r="AG33"/>
  <c r="AJ33" s="1"/>
  <c r="AO33"/>
  <c r="AR33" s="1"/>
  <c r="AU33"/>
  <c r="AX33" s="1"/>
  <c r="BD33"/>
  <c r="BG33" s="1"/>
  <c r="BL33"/>
  <c r="BO33" s="1"/>
  <c r="BS33"/>
  <c r="BV33" s="1"/>
  <c r="BY33"/>
  <c r="CB33" s="1"/>
  <c r="CH33"/>
  <c r="CK33" s="1"/>
  <c r="CN33"/>
  <c r="CQ33" s="1"/>
  <c r="CU33"/>
  <c r="CX33" s="1"/>
  <c r="DA33"/>
  <c r="DD33" s="1"/>
  <c r="DH33"/>
  <c r="DK33" s="1"/>
  <c r="DN33"/>
  <c r="DQ33" s="1"/>
  <c r="DU33"/>
  <c r="DX33" s="1"/>
  <c r="EA33"/>
  <c r="ED33" s="1"/>
  <c r="EH33"/>
  <c r="EK33" s="1"/>
  <c r="EN33"/>
  <c r="EQ33" s="1"/>
  <c r="EU33"/>
  <c r="EX33" s="1"/>
  <c r="FA33"/>
  <c r="FD33" s="1"/>
  <c r="FH33"/>
  <c r="FK33" s="1"/>
  <c r="FN33"/>
  <c r="FQ33" s="1"/>
  <c r="FU33"/>
  <c r="FX33" s="1"/>
  <c r="GA33"/>
  <c r="GD33" s="1"/>
  <c r="GH33"/>
  <c r="GK33" s="1"/>
  <c r="GN33"/>
  <c r="GQ33" s="1"/>
  <c r="GU33"/>
  <c r="GX33" s="1"/>
  <c r="HA33"/>
  <c r="HD33" s="1"/>
  <c r="D34"/>
  <c r="L34"/>
  <c r="O34" s="1"/>
  <c r="T34"/>
  <c r="W34" s="1"/>
  <c r="AA34"/>
  <c r="AD34" s="1"/>
  <c r="AG34"/>
  <c r="AJ34" s="1"/>
  <c r="AO34"/>
  <c r="AR34" s="1"/>
  <c r="AU34"/>
  <c r="AX34" s="1"/>
  <c r="BD34"/>
  <c r="BG34" s="1"/>
  <c r="BL34"/>
  <c r="BO34" s="1"/>
  <c r="BS34"/>
  <c r="BV34" s="1"/>
  <c r="BY34"/>
  <c r="CB34" s="1"/>
  <c r="CH34"/>
  <c r="CK34" s="1"/>
  <c r="CN34"/>
  <c r="CQ34" s="1"/>
  <c r="CU34"/>
  <c r="CX34" s="1"/>
  <c r="DA34"/>
  <c r="DD34" s="1"/>
  <c r="DH34"/>
  <c r="DK34" s="1"/>
  <c r="DN34"/>
  <c r="DQ34" s="1"/>
  <c r="DU34"/>
  <c r="DX34" s="1"/>
  <c r="EA34"/>
  <c r="ED34" s="1"/>
  <c r="EH34"/>
  <c r="EK34" s="1"/>
  <c r="EN34"/>
  <c r="EQ34" s="1"/>
  <c r="EU34"/>
  <c r="EX34" s="1"/>
  <c r="FA34"/>
  <c r="FD34" s="1"/>
  <c r="FH34"/>
  <c r="FK34" s="1"/>
  <c r="FN34"/>
  <c r="FQ34" s="1"/>
  <c r="FU34"/>
  <c r="FX34" s="1"/>
  <c r="GA34"/>
  <c r="GD34" s="1"/>
  <c r="GH34"/>
  <c r="GK34" s="1"/>
  <c r="GN34"/>
  <c r="GQ34" s="1"/>
  <c r="GU34"/>
  <c r="GX34" s="1"/>
  <c r="HA34"/>
  <c r="HD34" s="1"/>
  <c r="AO35"/>
  <c r="AR35" s="1"/>
  <c r="AU35"/>
  <c r="AX35" s="1"/>
  <c r="D10" i="24"/>
  <c r="L10"/>
  <c r="O10" s="1"/>
  <c r="R10"/>
  <c r="U10" s="1"/>
  <c r="Y10"/>
  <c r="AB10" s="1"/>
  <c r="AE10"/>
  <c r="AH10" s="1"/>
  <c r="AM10"/>
  <c r="AP10" s="1"/>
  <c r="AS10"/>
  <c r="AV10" s="1"/>
  <c r="BB10"/>
  <c r="BE10" s="1"/>
  <c r="BH10"/>
  <c r="BK10" s="1"/>
  <c r="BO10"/>
  <c r="BR10" s="1"/>
  <c r="BU10"/>
  <c r="BX10" s="1"/>
  <c r="CD10"/>
  <c r="CG10" s="1"/>
  <c r="CJ10"/>
  <c r="CM10" s="1"/>
  <c r="CQ10"/>
  <c r="CT10" s="1"/>
  <c r="CW10"/>
  <c r="CZ10" s="1"/>
  <c r="DD10"/>
  <c r="DG10" s="1"/>
  <c r="DJ10"/>
  <c r="DM10" s="1"/>
  <c r="DN10"/>
  <c r="DS10"/>
  <c r="DV10" s="1"/>
  <c r="DY10"/>
  <c r="EB10" s="1"/>
  <c r="EF10"/>
  <c r="EI10" s="1"/>
  <c r="EL10"/>
  <c r="EO10" s="1"/>
  <c r="ES10"/>
  <c r="EV10" s="1"/>
  <c r="EY10"/>
  <c r="FB10" s="1"/>
  <c r="FF10"/>
  <c r="FI10" s="1"/>
  <c r="FL10"/>
  <c r="FO10" s="1"/>
  <c r="FS10"/>
  <c r="FV10" s="1"/>
  <c r="FY10"/>
  <c r="GB10" s="1"/>
  <c r="GF10"/>
  <c r="GI10" s="1"/>
  <c r="GL10"/>
  <c r="GO10" s="1"/>
  <c r="GS10"/>
  <c r="GV10" s="1"/>
  <c r="GY10"/>
  <c r="HB10" s="1"/>
  <c r="D11"/>
  <c r="L11"/>
  <c r="O11" s="1"/>
  <c r="R11"/>
  <c r="U11" s="1"/>
  <c r="Y11"/>
  <c r="AB11" s="1"/>
  <c r="AE11"/>
  <c r="AH11" s="1"/>
  <c r="AM11"/>
  <c r="AP11" s="1"/>
  <c r="AS11"/>
  <c r="BB11"/>
  <c r="BE11" s="1"/>
  <c r="BH11"/>
  <c r="BK11" s="1"/>
  <c r="BO11"/>
  <c r="BR11" s="1"/>
  <c r="BU11"/>
  <c r="CD11"/>
  <c r="CG11" s="1"/>
  <c r="CJ11"/>
  <c r="CM11" s="1"/>
  <c r="CQ11"/>
  <c r="CT11" s="1"/>
  <c r="CW11"/>
  <c r="CZ11"/>
  <c r="DD11"/>
  <c r="DG11" s="1"/>
  <c r="DJ11"/>
  <c r="DM11" s="1"/>
  <c r="DS11"/>
  <c r="DV11" s="1"/>
  <c r="DY11"/>
  <c r="EB11" s="1"/>
  <c r="EF11"/>
  <c r="EI11" s="1"/>
  <c r="EL11"/>
  <c r="EO11" s="1"/>
  <c r="ES11"/>
  <c r="EV11" s="1"/>
  <c r="EY11"/>
  <c r="FB11" s="1"/>
  <c r="FF11"/>
  <c r="FI11" s="1"/>
  <c r="FL11"/>
  <c r="FO11" s="1"/>
  <c r="FS11"/>
  <c r="FV11" s="1"/>
  <c r="FY11"/>
  <c r="GB11" s="1"/>
  <c r="GF11"/>
  <c r="GI11" s="1"/>
  <c r="GL11"/>
  <c r="GO11" s="1"/>
  <c r="GS11"/>
  <c r="GV11" s="1"/>
  <c r="GY11"/>
  <c r="HB11" s="1"/>
  <c r="D12"/>
  <c r="L12"/>
  <c r="O12" s="1"/>
  <c r="R12"/>
  <c r="U12" s="1"/>
  <c r="Y12"/>
  <c r="AB12" s="1"/>
  <c r="AE12"/>
  <c r="AH12" s="1"/>
  <c r="AM12"/>
  <c r="AP12" s="1"/>
  <c r="AS12"/>
  <c r="AV12" s="1"/>
  <c r="BB12"/>
  <c r="BE12" s="1"/>
  <c r="BH12"/>
  <c r="BK12" s="1"/>
  <c r="BO12"/>
  <c r="BR12" s="1"/>
  <c r="BU12"/>
  <c r="BX12" s="1"/>
  <c r="BY12"/>
  <c r="CD12"/>
  <c r="CJ12"/>
  <c r="CM12" s="1"/>
  <c r="CQ12"/>
  <c r="CT12" s="1"/>
  <c r="CW12"/>
  <c r="CZ12" s="1"/>
  <c r="DD12"/>
  <c r="DG12" s="1"/>
  <c r="DJ12"/>
  <c r="DM12" s="1"/>
  <c r="DS12"/>
  <c r="DV12" s="1"/>
  <c r="DY12"/>
  <c r="EB12" s="1"/>
  <c r="EF12"/>
  <c r="EI12" s="1"/>
  <c r="EL12"/>
  <c r="EO12" s="1"/>
  <c r="ES12"/>
  <c r="EV12" s="1"/>
  <c r="EY12"/>
  <c r="FB12" s="1"/>
  <c r="FF12"/>
  <c r="FI12" s="1"/>
  <c r="FL12"/>
  <c r="FO12" s="1"/>
  <c r="FS12"/>
  <c r="FV12" s="1"/>
  <c r="FY12"/>
  <c r="GB12" s="1"/>
  <c r="GF12"/>
  <c r="GI12" s="1"/>
  <c r="GL12"/>
  <c r="GO12" s="1"/>
  <c r="GS12"/>
  <c r="GV12" s="1"/>
  <c r="GY12"/>
  <c r="HB12" s="1"/>
  <c r="D13"/>
  <c r="L13"/>
  <c r="O13" s="1"/>
  <c r="R13"/>
  <c r="U13" s="1"/>
  <c r="Y13"/>
  <c r="AB13" s="1"/>
  <c r="AE13"/>
  <c r="AH13" s="1"/>
  <c r="AM13"/>
  <c r="AP13" s="1"/>
  <c r="AS13"/>
  <c r="AV13" s="1"/>
  <c r="BB13"/>
  <c r="BE13" s="1"/>
  <c r="BH13"/>
  <c r="BK13" s="1"/>
  <c r="BO13"/>
  <c r="BR13" s="1"/>
  <c r="BU13"/>
  <c r="BX13" s="1"/>
  <c r="CD13"/>
  <c r="CG13" s="1"/>
  <c r="CJ13"/>
  <c r="CM13" s="1"/>
  <c r="CQ13"/>
  <c r="CT13" s="1"/>
  <c r="CW13"/>
  <c r="CZ13" s="1"/>
  <c r="DA13"/>
  <c r="DD13"/>
  <c r="DG13" s="1"/>
  <c r="DJ13"/>
  <c r="DM13" s="1"/>
  <c r="DS13"/>
  <c r="DV13" s="1"/>
  <c r="DY13"/>
  <c r="EB13" s="1"/>
  <c r="EF13"/>
  <c r="EI13" s="1"/>
  <c r="EL13"/>
  <c r="EO13" s="1"/>
  <c r="ES13"/>
  <c r="EV13" s="1"/>
  <c r="EY13"/>
  <c r="FB13" s="1"/>
  <c r="FF13"/>
  <c r="FI13" s="1"/>
  <c r="FL13"/>
  <c r="FO13" s="1"/>
  <c r="FS13"/>
  <c r="FV13" s="1"/>
  <c r="FY13"/>
  <c r="GB13" s="1"/>
  <c r="GF13"/>
  <c r="GI13" s="1"/>
  <c r="GL13"/>
  <c r="GO13" s="1"/>
  <c r="GS13"/>
  <c r="GV13" s="1"/>
  <c r="GY13"/>
  <c r="HB13" s="1"/>
  <c r="D14"/>
  <c r="L14"/>
  <c r="O14" s="1"/>
  <c r="R14"/>
  <c r="U14" s="1"/>
  <c r="Y14"/>
  <c r="AB14" s="1"/>
  <c r="AE14"/>
  <c r="AM14"/>
  <c r="AP14" s="1"/>
  <c r="AS14"/>
  <c r="AV14" s="1"/>
  <c r="BB14"/>
  <c r="BE14" s="1"/>
  <c r="BH14"/>
  <c r="BO14"/>
  <c r="BR14" s="1"/>
  <c r="BU14"/>
  <c r="BX14" s="1"/>
  <c r="CD14"/>
  <c r="CJ14"/>
  <c r="CM14" s="1"/>
  <c r="CQ14"/>
  <c r="CT14" s="1"/>
  <c r="CW14"/>
  <c r="CZ14" s="1"/>
  <c r="DD14"/>
  <c r="DG14" s="1"/>
  <c r="DJ14"/>
  <c r="DM14" s="1"/>
  <c r="DN14"/>
  <c r="DS14"/>
  <c r="DV14" s="1"/>
  <c r="DY14"/>
  <c r="EB14" s="1"/>
  <c r="EF14"/>
  <c r="EI14" s="1"/>
  <c r="EL14"/>
  <c r="ES14"/>
  <c r="EV14" s="1"/>
  <c r="EY14"/>
  <c r="FB14" s="1"/>
  <c r="FF14"/>
  <c r="FI14" s="1"/>
  <c r="FL14"/>
  <c r="FO14" s="1"/>
  <c r="FS14"/>
  <c r="FV14" s="1"/>
  <c r="FY14"/>
  <c r="GB14" s="1"/>
  <c r="GF14"/>
  <c r="GI14" s="1"/>
  <c r="GL14"/>
  <c r="GS14"/>
  <c r="GV14" s="1"/>
  <c r="GY14"/>
  <c r="HB14" s="1"/>
  <c r="D15"/>
  <c r="L15"/>
  <c r="O15" s="1"/>
  <c r="R15"/>
  <c r="Y15"/>
  <c r="AB15" s="1"/>
  <c r="AE15"/>
  <c r="AH15" s="1"/>
  <c r="AM15"/>
  <c r="AP15" s="1"/>
  <c r="AS15"/>
  <c r="BB15"/>
  <c r="BE15" s="1"/>
  <c r="BH15"/>
  <c r="BK15" s="1"/>
  <c r="BL15"/>
  <c r="BO15"/>
  <c r="BR15" s="1"/>
  <c r="BU15"/>
  <c r="CD15"/>
  <c r="CG15" s="1"/>
  <c r="CJ15"/>
  <c r="CM15" s="1"/>
  <c r="CQ15"/>
  <c r="CT15" s="1"/>
  <c r="CW15"/>
  <c r="CZ15" s="1"/>
  <c r="DD15"/>
  <c r="DG15" s="1"/>
  <c r="DJ15"/>
  <c r="DM15" s="1"/>
  <c r="DS15"/>
  <c r="DV15" s="1"/>
  <c r="DY15"/>
  <c r="EB15" s="1"/>
  <c r="EF15"/>
  <c r="EI15" s="1"/>
  <c r="EL15"/>
  <c r="EO15" s="1"/>
  <c r="ES15"/>
  <c r="EV15" s="1"/>
  <c r="EY15"/>
  <c r="FB15" s="1"/>
  <c r="FF15"/>
  <c r="FI15" s="1"/>
  <c r="FL15"/>
  <c r="FO15" s="1"/>
  <c r="FS15"/>
  <c r="FV15" s="1"/>
  <c r="FY15"/>
  <c r="GB15" s="1"/>
  <c r="GF15"/>
  <c r="GI15" s="1"/>
  <c r="GL15"/>
  <c r="GO15" s="1"/>
  <c r="GS15"/>
  <c r="GV15" s="1"/>
  <c r="GY15"/>
  <c r="HB15" s="1"/>
  <c r="D16"/>
  <c r="L16"/>
  <c r="O16" s="1"/>
  <c r="R16"/>
  <c r="U16" s="1"/>
  <c r="Y16"/>
  <c r="AB16" s="1"/>
  <c r="AE16"/>
  <c r="AH16" s="1"/>
  <c r="AM16"/>
  <c r="AP16" s="1"/>
  <c r="AS16"/>
  <c r="AV16" s="1"/>
  <c r="BB16"/>
  <c r="BE16" s="1"/>
  <c r="BH16"/>
  <c r="BK16" s="1"/>
  <c r="BO16"/>
  <c r="BR16" s="1"/>
  <c r="BU16"/>
  <c r="BX16" s="1"/>
  <c r="CD16"/>
  <c r="CJ16"/>
  <c r="CM16" s="1"/>
  <c r="CQ16"/>
  <c r="CT16" s="1"/>
  <c r="CW16"/>
  <c r="CZ16" s="1"/>
  <c r="DD16"/>
  <c r="DG16" s="1"/>
  <c r="DJ16"/>
  <c r="DM16" s="1"/>
  <c r="DN16"/>
  <c r="DS16"/>
  <c r="DV16" s="1"/>
  <c r="DY16"/>
  <c r="EB16" s="1"/>
  <c r="EF16"/>
  <c r="EI16" s="1"/>
  <c r="EL16"/>
  <c r="EO16" s="1"/>
  <c r="ES16"/>
  <c r="EV16" s="1"/>
  <c r="EY16"/>
  <c r="FB16" s="1"/>
  <c r="FF16"/>
  <c r="FI16" s="1"/>
  <c r="FL16"/>
  <c r="FO16" s="1"/>
  <c r="FS16"/>
  <c r="FV16" s="1"/>
  <c r="FY16"/>
  <c r="GB16" s="1"/>
  <c r="GF16"/>
  <c r="GI16" s="1"/>
  <c r="GL16"/>
  <c r="GO16" s="1"/>
  <c r="GS16"/>
  <c r="GV16" s="1"/>
  <c r="GY16"/>
  <c r="HB16" s="1"/>
  <c r="D17"/>
  <c r="L17"/>
  <c r="O17" s="1"/>
  <c r="R17"/>
  <c r="U17" s="1"/>
  <c r="Y17"/>
  <c r="AB17" s="1"/>
  <c r="AE17"/>
  <c r="AH17" s="1"/>
  <c r="AM17"/>
  <c r="AP17" s="1"/>
  <c r="AS17"/>
  <c r="AV17" s="1"/>
  <c r="BB17"/>
  <c r="BE17" s="1"/>
  <c r="BH17"/>
  <c r="BK17" s="1"/>
  <c r="BL17"/>
  <c r="BO17"/>
  <c r="BR17" s="1"/>
  <c r="BU17"/>
  <c r="BX17" s="1"/>
  <c r="CD17"/>
  <c r="CG17" s="1"/>
  <c r="CJ17"/>
  <c r="CM17" s="1"/>
  <c r="CQ17"/>
  <c r="CT17" s="1"/>
  <c r="CW17"/>
  <c r="CZ17" s="1"/>
  <c r="DD17"/>
  <c r="DG17" s="1"/>
  <c r="DJ17"/>
  <c r="DM17" s="1"/>
  <c r="DS17"/>
  <c r="DV17" s="1"/>
  <c r="DY17"/>
  <c r="EB17" s="1"/>
  <c r="EF17"/>
  <c r="EI17" s="1"/>
  <c r="EL17"/>
  <c r="EO17" s="1"/>
  <c r="ES17"/>
  <c r="EV17" s="1"/>
  <c r="EY17"/>
  <c r="FB17" s="1"/>
  <c r="FF17"/>
  <c r="FI17" s="1"/>
  <c r="FL17"/>
  <c r="FO17" s="1"/>
  <c r="FS17"/>
  <c r="FV17" s="1"/>
  <c r="FY17"/>
  <c r="GB17" s="1"/>
  <c r="GF17"/>
  <c r="GI17" s="1"/>
  <c r="GL17"/>
  <c r="GO17" s="1"/>
  <c r="GS17"/>
  <c r="GV17" s="1"/>
  <c r="GY17"/>
  <c r="HB17" s="1"/>
  <c r="D18"/>
  <c r="L18"/>
  <c r="O18" s="1"/>
  <c r="R18"/>
  <c r="U18" s="1"/>
  <c r="Y18"/>
  <c r="AB18" s="1"/>
  <c r="AE18"/>
  <c r="AH18" s="1"/>
  <c r="AP18"/>
  <c r="AS18"/>
  <c r="AV18" s="1"/>
  <c r="BB18"/>
  <c r="BE18" s="1"/>
  <c r="BH18"/>
  <c r="BK18" s="1"/>
  <c r="BR18"/>
  <c r="BU18"/>
  <c r="BX18" s="1"/>
  <c r="CD18"/>
  <c r="CG18" s="1"/>
  <c r="CJ18"/>
  <c r="CQ18"/>
  <c r="CT18" s="1"/>
  <c r="CW18"/>
  <c r="CZ18" s="1"/>
  <c r="DD18"/>
  <c r="DG18" s="1"/>
  <c r="DJ18"/>
  <c r="DS18"/>
  <c r="DV18" s="1"/>
  <c r="DY18"/>
  <c r="EB18" s="1"/>
  <c r="EI18"/>
  <c r="EL18"/>
  <c r="EO18" s="1"/>
  <c r="ES18"/>
  <c r="EV18" s="1"/>
  <c r="EY18"/>
  <c r="FI18"/>
  <c r="FL18"/>
  <c r="FO18" s="1"/>
  <c r="FS18"/>
  <c r="FV18" s="1"/>
  <c r="FY18"/>
  <c r="GB18" s="1"/>
  <c r="GF18"/>
  <c r="GI18" s="1"/>
  <c r="GL18"/>
  <c r="GO18" s="1"/>
  <c r="GS18"/>
  <c r="GV18" s="1"/>
  <c r="GY18"/>
  <c r="HB18" s="1"/>
  <c r="BB19"/>
  <c r="BB20"/>
  <c r="BB21"/>
  <c r="D10" i="22"/>
  <c r="L10"/>
  <c r="O10" s="1"/>
  <c r="R10"/>
  <c r="U10" s="1"/>
  <c r="Y10"/>
  <c r="AB10" s="1"/>
  <c r="AE10"/>
  <c r="AH10" s="1"/>
  <c r="AM10"/>
  <c r="AP10" s="1"/>
  <c r="AS10"/>
  <c r="AV10" s="1"/>
  <c r="BB10"/>
  <c r="BE10" s="1"/>
  <c r="BJ10"/>
  <c r="BM10" s="1"/>
  <c r="BQ10"/>
  <c r="BT10" s="1"/>
  <c r="BW10"/>
  <c r="BZ10" s="1"/>
  <c r="CF10"/>
  <c r="CI10" s="1"/>
  <c r="CL10"/>
  <c r="CO10" s="1"/>
  <c r="CV10"/>
  <c r="CY10"/>
  <c r="DB10" s="1"/>
  <c r="DF10"/>
  <c r="DI10" s="1"/>
  <c r="DL10"/>
  <c r="DO10" s="1"/>
  <c r="DU10"/>
  <c r="DX10" s="1"/>
  <c r="EA10"/>
  <c r="ED10" s="1"/>
  <c r="EH10"/>
  <c r="EK10" s="1"/>
  <c r="EN10"/>
  <c r="EQ10" s="1"/>
  <c r="EU10"/>
  <c r="EX10" s="1"/>
  <c r="FA10"/>
  <c r="FD10" s="1"/>
  <c r="FH10"/>
  <c r="FK10" s="1"/>
  <c r="FN10"/>
  <c r="FQ10" s="1"/>
  <c r="FU10"/>
  <c r="FX10" s="1"/>
  <c r="GA10"/>
  <c r="GD10" s="1"/>
  <c r="GJ10"/>
  <c r="GM10" s="1"/>
  <c r="GP10"/>
  <c r="GS10" s="1"/>
  <c r="GW10"/>
  <c r="GZ10" s="1"/>
  <c r="HC10"/>
  <c r="HF10" s="1"/>
  <c r="D11"/>
  <c r="L11"/>
  <c r="O11" s="1"/>
  <c r="R11"/>
  <c r="U11" s="1"/>
  <c r="Y11"/>
  <c r="AB11" s="1"/>
  <c r="AE11"/>
  <c r="AH11" s="1"/>
  <c r="AM11"/>
  <c r="AP11" s="1"/>
  <c r="AS11"/>
  <c r="AV11" s="1"/>
  <c r="BB11"/>
  <c r="BE11" s="1"/>
  <c r="BJ11"/>
  <c r="BM11" s="1"/>
  <c r="BQ11"/>
  <c r="BT11" s="1"/>
  <c r="BW11"/>
  <c r="BZ11" s="1"/>
  <c r="CF11"/>
  <c r="CI11" s="1"/>
  <c r="CL11"/>
  <c r="CO11" s="1"/>
  <c r="CS11"/>
  <c r="CV11" s="1"/>
  <c r="CY11"/>
  <c r="DB11" s="1"/>
  <c r="DF11"/>
  <c r="DI11" s="1"/>
  <c r="DL11"/>
  <c r="DO11" s="1"/>
  <c r="DU11"/>
  <c r="DX11" s="1"/>
  <c r="EA11"/>
  <c r="ED11" s="1"/>
  <c r="EH11"/>
  <c r="EK11" s="1"/>
  <c r="EN11"/>
  <c r="EQ11" s="1"/>
  <c r="EU11"/>
  <c r="EX11" s="1"/>
  <c r="FA11"/>
  <c r="FD11" s="1"/>
  <c r="FH11"/>
  <c r="FK11" s="1"/>
  <c r="FN11"/>
  <c r="FQ11" s="1"/>
  <c r="FU11"/>
  <c r="FX11" s="1"/>
  <c r="GA11"/>
  <c r="GD11" s="1"/>
  <c r="GJ11"/>
  <c r="GM11" s="1"/>
  <c r="GP11"/>
  <c r="GS11" s="1"/>
  <c r="GW11"/>
  <c r="GZ11" s="1"/>
  <c r="HC11"/>
  <c r="HF11" s="1"/>
  <c r="D12"/>
  <c r="L12"/>
  <c r="O12" s="1"/>
  <c r="R12"/>
  <c r="U12" s="1"/>
  <c r="Y12"/>
  <c r="AB12" s="1"/>
  <c r="AE12"/>
  <c r="AH12" s="1"/>
  <c r="AM12"/>
  <c r="AP12" s="1"/>
  <c r="AS12"/>
  <c r="AV12" s="1"/>
  <c r="BB12"/>
  <c r="BE12" s="1"/>
  <c r="BJ12"/>
  <c r="BM12" s="1"/>
  <c r="BQ12"/>
  <c r="BT12" s="1"/>
  <c r="BW12"/>
  <c r="BZ12" s="1"/>
  <c r="CF12"/>
  <c r="CI12" s="1"/>
  <c r="CL12"/>
  <c r="CO12" s="1"/>
  <c r="CS12"/>
  <c r="CV12" s="1"/>
  <c r="CY12"/>
  <c r="DB12" s="1"/>
  <c r="DF12"/>
  <c r="DI12" s="1"/>
  <c r="DL12"/>
  <c r="DO12" s="1"/>
  <c r="DU12"/>
  <c r="DX12" s="1"/>
  <c r="EA12"/>
  <c r="ED12" s="1"/>
  <c r="EH12"/>
  <c r="EK12" s="1"/>
  <c r="EN12"/>
  <c r="EQ12" s="1"/>
  <c r="EU12"/>
  <c r="EX12" s="1"/>
  <c r="FA12"/>
  <c r="FD12" s="1"/>
  <c r="FH12"/>
  <c r="FK12" s="1"/>
  <c r="FN12"/>
  <c r="FQ12" s="1"/>
  <c r="FU12"/>
  <c r="FX12" s="1"/>
  <c r="GA12"/>
  <c r="GD12" s="1"/>
  <c r="GJ12"/>
  <c r="GM12" s="1"/>
  <c r="GP12"/>
  <c r="GS12" s="1"/>
  <c r="GW12"/>
  <c r="GZ12" s="1"/>
  <c r="HC12"/>
  <c r="HF12" s="1"/>
  <c r="D13"/>
  <c r="L13"/>
  <c r="O13" s="1"/>
  <c r="R13"/>
  <c r="U13" s="1"/>
  <c r="Y13"/>
  <c r="AB13" s="1"/>
  <c r="AE13"/>
  <c r="AH13" s="1"/>
  <c r="AP13"/>
  <c r="AS13"/>
  <c r="AV13" s="1"/>
  <c r="BB13"/>
  <c r="BE13" s="1"/>
  <c r="BJ13"/>
  <c r="BM13" s="1"/>
  <c r="BQ13"/>
  <c r="BT13" s="1"/>
  <c r="BW13"/>
  <c r="BZ13" s="1"/>
  <c r="CF13"/>
  <c r="CI13" s="1"/>
  <c r="CL13"/>
  <c r="CO13" s="1"/>
  <c r="CS13"/>
  <c r="CV13" s="1"/>
  <c r="CY13"/>
  <c r="DB13" s="1"/>
  <c r="DF13"/>
  <c r="DI13" s="1"/>
  <c r="DL13"/>
  <c r="DO13" s="1"/>
  <c r="DU13"/>
  <c r="DX13" s="1"/>
  <c r="EA13"/>
  <c r="ED13" s="1"/>
  <c r="EH13"/>
  <c r="EK13" s="1"/>
  <c r="EN13"/>
  <c r="EQ13" s="1"/>
  <c r="EU13"/>
  <c r="EX13" s="1"/>
  <c r="FA13"/>
  <c r="FD13" s="1"/>
  <c r="FH13"/>
  <c r="FK13" s="1"/>
  <c r="FN13"/>
  <c r="FQ13" s="1"/>
  <c r="FU13"/>
  <c r="FX13" s="1"/>
  <c r="GA13"/>
  <c r="GD13" s="1"/>
  <c r="GJ13"/>
  <c r="GM13" s="1"/>
  <c r="GP13"/>
  <c r="GS13" s="1"/>
  <c r="GW13"/>
  <c r="GZ13" s="1"/>
  <c r="HC13"/>
  <c r="HF13" s="1"/>
  <c r="D14"/>
  <c r="L14"/>
  <c r="O14" s="1"/>
  <c r="R14"/>
  <c r="U14" s="1"/>
  <c r="Y14"/>
  <c r="AB14" s="1"/>
  <c r="AE14"/>
  <c r="AH14" s="1"/>
  <c r="AM14"/>
  <c r="AP14" s="1"/>
  <c r="AS14"/>
  <c r="AV14" s="1"/>
  <c r="BB14"/>
  <c r="BE14" s="1"/>
  <c r="BJ14"/>
  <c r="BM14" s="1"/>
  <c r="BQ14"/>
  <c r="BT14" s="1"/>
  <c r="BW14"/>
  <c r="BZ14" s="1"/>
  <c r="CF14"/>
  <c r="CI14" s="1"/>
  <c r="CL14"/>
  <c r="CO14" s="1"/>
  <c r="CS14"/>
  <c r="CV14" s="1"/>
  <c r="CY14"/>
  <c r="DB14" s="1"/>
  <c r="DF14"/>
  <c r="DI14" s="1"/>
  <c r="DL14"/>
  <c r="DO14" s="1"/>
  <c r="DU14"/>
  <c r="DX14" s="1"/>
  <c r="EA14"/>
  <c r="ED14" s="1"/>
  <c r="EH14"/>
  <c r="EK14" s="1"/>
  <c r="EN14"/>
  <c r="EQ14" s="1"/>
  <c r="EU14"/>
  <c r="EX14" s="1"/>
  <c r="FA14"/>
  <c r="FD14" s="1"/>
  <c r="FH14"/>
  <c r="FK14" s="1"/>
  <c r="FN14"/>
  <c r="FQ14" s="1"/>
  <c r="FU14"/>
  <c r="FX14" s="1"/>
  <c r="GA14"/>
  <c r="GD14" s="1"/>
  <c r="GJ14"/>
  <c r="GM14" s="1"/>
  <c r="GP14"/>
  <c r="GS14" s="1"/>
  <c r="GW14"/>
  <c r="GZ14" s="1"/>
  <c r="HC14"/>
  <c r="HF14" s="1"/>
  <c r="D15"/>
  <c r="L15"/>
  <c r="O15" s="1"/>
  <c r="R15"/>
  <c r="U15" s="1"/>
  <c r="Y15"/>
  <c r="AB15" s="1"/>
  <c r="AE15"/>
  <c r="AH15" s="1"/>
  <c r="AM15"/>
  <c r="AP15" s="1"/>
  <c r="AS15"/>
  <c r="AV15" s="1"/>
  <c r="BB15"/>
  <c r="BE15" s="1"/>
  <c r="BJ15"/>
  <c r="BM15" s="1"/>
  <c r="BQ15"/>
  <c r="BT15" s="1"/>
  <c r="BW15"/>
  <c r="CF15"/>
  <c r="CI15" s="1"/>
  <c r="CL15"/>
  <c r="CO15" s="1"/>
  <c r="CS15"/>
  <c r="CV15" s="1"/>
  <c r="CY15"/>
  <c r="DB15" s="1"/>
  <c r="DF15"/>
  <c r="DI15" s="1"/>
  <c r="DL15"/>
  <c r="DO15" s="1"/>
  <c r="DU15"/>
  <c r="DX15" s="1"/>
  <c r="EA15"/>
  <c r="ED15" s="1"/>
  <c r="EH15"/>
  <c r="EK15" s="1"/>
  <c r="EN15"/>
  <c r="EQ15" s="1"/>
  <c r="EU15"/>
  <c r="EX15" s="1"/>
  <c r="FA15"/>
  <c r="FD15" s="1"/>
  <c r="FH15"/>
  <c r="FK15" s="1"/>
  <c r="FN15"/>
  <c r="FQ15" s="1"/>
  <c r="FU15"/>
  <c r="FX15" s="1"/>
  <c r="GA15"/>
  <c r="GJ15"/>
  <c r="GM15" s="1"/>
  <c r="GP15"/>
  <c r="GS15" s="1"/>
  <c r="GW15"/>
  <c r="GZ15" s="1"/>
  <c r="HC15"/>
  <c r="HF15" s="1"/>
  <c r="D16"/>
  <c r="L16"/>
  <c r="O16" s="1"/>
  <c r="R16"/>
  <c r="U16" s="1"/>
  <c r="Y16"/>
  <c r="AB16" s="1"/>
  <c r="AE16"/>
  <c r="AH16" s="1"/>
  <c r="AM16"/>
  <c r="AP16" s="1"/>
  <c r="AS16"/>
  <c r="AV16" s="1"/>
  <c r="BB16"/>
  <c r="BE16" s="1"/>
  <c r="BJ16"/>
  <c r="BM16" s="1"/>
  <c r="BQ16"/>
  <c r="BT16" s="1"/>
  <c r="BW16"/>
  <c r="BZ16" s="1"/>
  <c r="CF16"/>
  <c r="CI16" s="1"/>
  <c r="CL16"/>
  <c r="CO16" s="1"/>
  <c r="CS16"/>
  <c r="CV16" s="1"/>
  <c r="CY16"/>
  <c r="DB16" s="1"/>
  <c r="DF16"/>
  <c r="DI16" s="1"/>
  <c r="DL16"/>
  <c r="DO16" s="1"/>
  <c r="DU16"/>
  <c r="DX16" s="1"/>
  <c r="EA16"/>
  <c r="ED16" s="1"/>
  <c r="EH16"/>
  <c r="EK16" s="1"/>
  <c r="EN16"/>
  <c r="EQ16" s="1"/>
  <c r="EU16"/>
  <c r="EX16" s="1"/>
  <c r="FA16"/>
  <c r="FD16" s="1"/>
  <c r="FE16"/>
  <c r="FH16"/>
  <c r="FK16" s="1"/>
  <c r="FN16"/>
  <c r="FQ16" s="1"/>
  <c r="FU16"/>
  <c r="FX16" s="1"/>
  <c r="GA16"/>
  <c r="GD16" s="1"/>
  <c r="GJ16"/>
  <c r="GM16" s="1"/>
  <c r="GP16"/>
  <c r="GS16" s="1"/>
  <c r="GW16"/>
  <c r="GZ16" s="1"/>
  <c r="HC16"/>
  <c r="HF16" s="1"/>
  <c r="D17"/>
  <c r="L17"/>
  <c r="O17" s="1"/>
  <c r="R17"/>
  <c r="U17" s="1"/>
  <c r="Y17"/>
  <c r="AB17" s="1"/>
  <c r="AE17"/>
  <c r="AH17" s="1"/>
  <c r="AM17"/>
  <c r="AP17" s="1"/>
  <c r="AS17"/>
  <c r="AV17" s="1"/>
  <c r="BB17"/>
  <c r="BE17" s="1"/>
  <c r="BJ17"/>
  <c r="BM17" s="1"/>
  <c r="BQ17"/>
  <c r="BT17" s="1"/>
  <c r="BW17"/>
  <c r="CF17"/>
  <c r="CI17" s="1"/>
  <c r="CL17"/>
  <c r="CO17" s="1"/>
  <c r="CS17"/>
  <c r="CV17" s="1"/>
  <c r="CY17"/>
  <c r="DB17" s="1"/>
  <c r="DF17"/>
  <c r="DI17" s="1"/>
  <c r="DL17"/>
  <c r="DO17" s="1"/>
  <c r="DU17"/>
  <c r="DX17" s="1"/>
  <c r="EA17"/>
  <c r="ED17" s="1"/>
  <c r="EH17"/>
  <c r="EK17" s="1"/>
  <c r="EN17"/>
  <c r="EQ17" s="1"/>
  <c r="EU17"/>
  <c r="EX17" s="1"/>
  <c r="FA17"/>
  <c r="FD17" s="1"/>
  <c r="FK17"/>
  <c r="FN17"/>
  <c r="FQ17" s="1"/>
  <c r="FU17"/>
  <c r="FX17" s="1"/>
  <c r="GA17"/>
  <c r="GD17" s="1"/>
  <c r="GJ17"/>
  <c r="GM17" s="1"/>
  <c r="GP17"/>
  <c r="GS17" s="1"/>
  <c r="GW17"/>
  <c r="GZ17" s="1"/>
  <c r="HC17"/>
  <c r="HF17" s="1"/>
  <c r="D18"/>
  <c r="L18"/>
  <c r="O18" s="1"/>
  <c r="R18"/>
  <c r="U18" s="1"/>
  <c r="Y18"/>
  <c r="AB18" s="1"/>
  <c r="AE18"/>
  <c r="AH18" s="1"/>
  <c r="AP18"/>
  <c r="AS18"/>
  <c r="AV18" s="1"/>
  <c r="BB18"/>
  <c r="BE18" s="1"/>
  <c r="BJ18"/>
  <c r="BM18" s="1"/>
  <c r="BQ18"/>
  <c r="BT18" s="1"/>
  <c r="BW18"/>
  <c r="BZ18" s="1"/>
  <c r="CI18"/>
  <c r="CL18"/>
  <c r="CO18" s="1"/>
  <c r="CS18"/>
  <c r="CV18" s="1"/>
  <c r="CY18"/>
  <c r="DB18" s="1"/>
  <c r="DF18"/>
  <c r="DI18" s="1"/>
  <c r="DL18"/>
  <c r="DO18" s="1"/>
  <c r="DU18"/>
  <c r="DX18" s="1"/>
  <c r="EA18"/>
  <c r="ED18" s="1"/>
  <c r="EH18"/>
  <c r="EK18" s="1"/>
  <c r="EN18"/>
  <c r="EQ18" s="1"/>
  <c r="EU18"/>
  <c r="EX18" s="1"/>
  <c r="FA18"/>
  <c r="FD18" s="1"/>
  <c r="FH18"/>
  <c r="FK18" s="1"/>
  <c r="FN18"/>
  <c r="FQ18" s="1"/>
  <c r="FU18"/>
  <c r="FX18" s="1"/>
  <c r="GA18"/>
  <c r="GD18" s="1"/>
  <c r="GJ18"/>
  <c r="GM18" s="1"/>
  <c r="GP18"/>
  <c r="GS18" s="1"/>
  <c r="GW18"/>
  <c r="GZ18" s="1"/>
  <c r="HC18"/>
  <c r="HF18" s="1"/>
  <c r="D10" i="17"/>
  <c r="L10"/>
  <c r="O10" s="1"/>
  <c r="T10"/>
  <c r="W10" s="1"/>
  <c r="AA10"/>
  <c r="AD10" s="1"/>
  <c r="AG10"/>
  <c r="AJ10" s="1"/>
  <c r="AO10"/>
  <c r="AR10" s="1"/>
  <c r="AU10"/>
  <c r="AX10" s="1"/>
  <c r="BD10"/>
  <c r="BG10" s="1"/>
  <c r="BL10"/>
  <c r="BO10" s="1"/>
  <c r="BS10"/>
  <c r="BV10" s="1"/>
  <c r="BY10"/>
  <c r="CB10" s="1"/>
  <c r="CF10"/>
  <c r="CI10" s="1"/>
  <c r="CL10"/>
  <c r="CO10" s="1"/>
  <c r="CU10"/>
  <c r="CX10" s="1"/>
  <c r="DA10"/>
  <c r="DD10" s="1"/>
  <c r="DH10"/>
  <c r="DK10" s="1"/>
  <c r="DN10"/>
  <c r="DQ10" s="1"/>
  <c r="DW10"/>
  <c r="DZ10" s="1"/>
  <c r="EC10"/>
  <c r="EF10" s="1"/>
  <c r="EJ10"/>
  <c r="EM10" s="1"/>
  <c r="EP10"/>
  <c r="ES10" s="1"/>
  <c r="EW10"/>
  <c r="EZ10" s="1"/>
  <c r="FC10"/>
  <c r="FF10" s="1"/>
  <c r="FJ10"/>
  <c r="FM10" s="1"/>
  <c r="FP10"/>
  <c r="FS10" s="1"/>
  <c r="FW10"/>
  <c r="FZ10" s="1"/>
  <c r="GC10"/>
  <c r="GF10" s="1"/>
  <c r="GL10"/>
  <c r="GO10" s="1"/>
  <c r="GR10"/>
  <c r="GU10" s="1"/>
  <c r="GY10"/>
  <c r="HB10" s="1"/>
  <c r="HE10"/>
  <c r="HH10" s="1"/>
  <c r="D11"/>
  <c r="L11"/>
  <c r="O11" s="1"/>
  <c r="T11"/>
  <c r="W11" s="1"/>
  <c r="AA11"/>
  <c r="AD11" s="1"/>
  <c r="AG11"/>
  <c r="AJ11" s="1"/>
  <c r="AO11"/>
  <c r="AR11" s="1"/>
  <c r="AU11"/>
  <c r="AX11" s="1"/>
  <c r="BD11"/>
  <c r="BG11" s="1"/>
  <c r="BL11"/>
  <c r="BO11" s="1"/>
  <c r="BS11"/>
  <c r="BV11" s="1"/>
  <c r="BY11"/>
  <c r="CB11" s="1"/>
  <c r="CF11"/>
  <c r="CI11" s="1"/>
  <c r="CL11"/>
  <c r="CO11" s="1"/>
  <c r="CU11"/>
  <c r="CX11" s="1"/>
  <c r="DA11"/>
  <c r="DD11" s="1"/>
  <c r="DH11"/>
  <c r="DK11" s="1"/>
  <c r="DN11"/>
  <c r="DQ11" s="1"/>
  <c r="DW11"/>
  <c r="DZ11" s="1"/>
  <c r="EC11"/>
  <c r="EF11" s="1"/>
  <c r="EJ11"/>
  <c r="EM11" s="1"/>
  <c r="EP11"/>
  <c r="ES11" s="1"/>
  <c r="EW11"/>
  <c r="EZ11" s="1"/>
  <c r="FC11"/>
  <c r="FF11" s="1"/>
  <c r="FJ11"/>
  <c r="FM11" s="1"/>
  <c r="FP11"/>
  <c r="FS11" s="1"/>
  <c r="FW11"/>
  <c r="FZ11" s="1"/>
  <c r="GC11"/>
  <c r="GF11" s="1"/>
  <c r="GL11"/>
  <c r="GO11" s="1"/>
  <c r="GR11"/>
  <c r="GU11" s="1"/>
  <c r="GY11"/>
  <c r="HB11" s="1"/>
  <c r="HE11"/>
  <c r="HH11" s="1"/>
  <c r="D12"/>
  <c r="L12"/>
  <c r="O12" s="1"/>
  <c r="T12"/>
  <c r="W12" s="1"/>
  <c r="AA12"/>
  <c r="AD12" s="1"/>
  <c r="AG12"/>
  <c r="AJ12" s="1"/>
  <c r="AO12"/>
  <c r="AR12" s="1"/>
  <c r="AU12"/>
  <c r="AX12" s="1"/>
  <c r="BD12"/>
  <c r="BG12" s="1"/>
  <c r="BL12"/>
  <c r="BO12" s="1"/>
  <c r="BS12"/>
  <c r="BV12" s="1"/>
  <c r="BY12"/>
  <c r="CB12" s="1"/>
  <c r="CF12"/>
  <c r="CI12" s="1"/>
  <c r="CL12"/>
  <c r="CO12" s="1"/>
  <c r="CU12"/>
  <c r="CX12" s="1"/>
  <c r="DA12"/>
  <c r="DD12" s="1"/>
  <c r="DH12"/>
  <c r="DK12" s="1"/>
  <c r="DN12"/>
  <c r="DQ12" s="1"/>
  <c r="DW12"/>
  <c r="DZ12" s="1"/>
  <c r="EC12"/>
  <c r="EF12" s="1"/>
  <c r="EJ12"/>
  <c r="EM12" s="1"/>
  <c r="EP12"/>
  <c r="ES12" s="1"/>
  <c r="EW12"/>
  <c r="EZ12" s="1"/>
  <c r="FC12"/>
  <c r="FF12" s="1"/>
  <c r="FJ12"/>
  <c r="FM12" s="1"/>
  <c r="FP12"/>
  <c r="FS12" s="1"/>
  <c r="FW12"/>
  <c r="FZ12" s="1"/>
  <c r="GC12"/>
  <c r="GF12" s="1"/>
  <c r="GL12"/>
  <c r="GO12" s="1"/>
  <c r="GR12"/>
  <c r="GU12" s="1"/>
  <c r="GY12"/>
  <c r="HB12" s="1"/>
  <c r="HE12"/>
  <c r="HH12" s="1"/>
  <c r="D13"/>
  <c r="L13"/>
  <c r="O13" s="1"/>
  <c r="T13"/>
  <c r="W13" s="1"/>
  <c r="AA13"/>
  <c r="AD13" s="1"/>
  <c r="AG13"/>
  <c r="AJ13" s="1"/>
  <c r="AO13"/>
  <c r="AR13" s="1"/>
  <c r="AU13"/>
  <c r="AX13" s="1"/>
  <c r="BD13"/>
  <c r="BG13" s="1"/>
  <c r="BL13"/>
  <c r="BO13" s="1"/>
  <c r="BS13"/>
  <c r="BV13" s="1"/>
  <c r="BY13"/>
  <c r="CF13"/>
  <c r="CI13" s="1"/>
  <c r="CL13"/>
  <c r="CO13" s="1"/>
  <c r="CU13"/>
  <c r="CX13" s="1"/>
  <c r="DA13"/>
  <c r="DD13" s="1"/>
  <c r="DH13"/>
  <c r="DK13" s="1"/>
  <c r="DN13"/>
  <c r="DQ13" s="1"/>
  <c r="DW13"/>
  <c r="DZ13" s="1"/>
  <c r="EC13"/>
  <c r="EF13" s="1"/>
  <c r="EJ13"/>
  <c r="EM13" s="1"/>
  <c r="EP13"/>
  <c r="ES13" s="1"/>
  <c r="EW13"/>
  <c r="EZ13" s="1"/>
  <c r="FC13"/>
  <c r="FF13" s="1"/>
  <c r="FJ13"/>
  <c r="FM13" s="1"/>
  <c r="FP13"/>
  <c r="FS13" s="1"/>
  <c r="FW13"/>
  <c r="FZ13" s="1"/>
  <c r="GC13"/>
  <c r="GF13" s="1"/>
  <c r="GL13"/>
  <c r="GO13" s="1"/>
  <c r="GR13"/>
  <c r="GU13" s="1"/>
  <c r="GY13"/>
  <c r="HB13" s="1"/>
  <c r="HE13"/>
  <c r="HH13" s="1"/>
  <c r="D14"/>
  <c r="L14"/>
  <c r="O14" s="1"/>
  <c r="T14"/>
  <c r="W14" s="1"/>
  <c r="AA14"/>
  <c r="AD14" s="1"/>
  <c r="AG14"/>
  <c r="AJ14" s="1"/>
  <c r="AO14"/>
  <c r="AR14" s="1"/>
  <c r="AU14"/>
  <c r="AX14" s="1"/>
  <c r="BD14"/>
  <c r="BG14" s="1"/>
  <c r="BL14"/>
  <c r="BO14" s="1"/>
  <c r="BS14"/>
  <c r="BV14" s="1"/>
  <c r="BY14"/>
  <c r="CB14" s="1"/>
  <c r="CF14"/>
  <c r="CI14" s="1"/>
  <c r="CL14"/>
  <c r="CO14" s="1"/>
  <c r="CU14"/>
  <c r="CX14" s="1"/>
  <c r="DA14"/>
  <c r="DD14" s="1"/>
  <c r="DH14"/>
  <c r="DK14" s="1"/>
  <c r="DN14"/>
  <c r="DQ14" s="1"/>
  <c r="DW14"/>
  <c r="DZ14" s="1"/>
  <c r="EC14"/>
  <c r="EF14" s="1"/>
  <c r="EJ14"/>
  <c r="EM14" s="1"/>
  <c r="EP14"/>
  <c r="ES14" s="1"/>
  <c r="EW14"/>
  <c r="EZ14" s="1"/>
  <c r="FC14"/>
  <c r="FF14" s="1"/>
  <c r="FJ14"/>
  <c r="FM14" s="1"/>
  <c r="FP14"/>
  <c r="FS14" s="1"/>
  <c r="FW14"/>
  <c r="FZ14" s="1"/>
  <c r="GC14"/>
  <c r="GF14" s="1"/>
  <c r="GL14"/>
  <c r="GO14" s="1"/>
  <c r="GR14"/>
  <c r="GU14" s="1"/>
  <c r="GY14"/>
  <c r="HB14" s="1"/>
  <c r="HE14"/>
  <c r="HH14" s="1"/>
  <c r="D15"/>
  <c r="L15"/>
  <c r="O15" s="1"/>
  <c r="T15"/>
  <c r="W15" s="1"/>
  <c r="AA15"/>
  <c r="AD15" s="1"/>
  <c r="AG15"/>
  <c r="AJ15" s="1"/>
  <c r="AO15"/>
  <c r="AR15" s="1"/>
  <c r="AU15"/>
  <c r="AX15" s="1"/>
  <c r="BD15"/>
  <c r="BG15" s="1"/>
  <c r="BL15"/>
  <c r="BO15" s="1"/>
  <c r="BS15"/>
  <c r="BV15" s="1"/>
  <c r="BY15"/>
  <c r="CB15" s="1"/>
  <c r="CF15"/>
  <c r="CI15" s="1"/>
  <c r="CL15"/>
  <c r="CO15" s="1"/>
  <c r="CU15"/>
  <c r="CX15" s="1"/>
  <c r="DA15"/>
  <c r="DD15" s="1"/>
  <c r="DH15"/>
  <c r="DK15" s="1"/>
  <c r="DN15"/>
  <c r="DQ15" s="1"/>
  <c r="DW15"/>
  <c r="DZ15" s="1"/>
  <c r="EC15"/>
  <c r="EF15" s="1"/>
  <c r="EJ15"/>
  <c r="EM15" s="1"/>
  <c r="EP15"/>
  <c r="ES15" s="1"/>
  <c r="EW15"/>
  <c r="EZ15" s="1"/>
  <c r="FC15"/>
  <c r="FF15" s="1"/>
  <c r="FJ15"/>
  <c r="FM15" s="1"/>
  <c r="FP15"/>
  <c r="FS15" s="1"/>
  <c r="FW15"/>
  <c r="FZ15" s="1"/>
  <c r="GC15"/>
  <c r="GF15" s="1"/>
  <c r="GL15"/>
  <c r="GO15" s="1"/>
  <c r="GR15"/>
  <c r="GU15" s="1"/>
  <c r="GY15"/>
  <c r="HB15" s="1"/>
  <c r="HE15"/>
  <c r="HH15" s="1"/>
  <c r="D16"/>
  <c r="L16"/>
  <c r="O16" s="1"/>
  <c r="T16"/>
  <c r="W16" s="1"/>
  <c r="AA16"/>
  <c r="AD16" s="1"/>
  <c r="AG16"/>
  <c r="AJ16" s="1"/>
  <c r="AO16"/>
  <c r="AR16" s="1"/>
  <c r="AU16"/>
  <c r="AX16" s="1"/>
  <c r="BD16"/>
  <c r="BG16" s="1"/>
  <c r="BL16"/>
  <c r="BO16" s="1"/>
  <c r="BS16"/>
  <c r="BV16" s="1"/>
  <c r="BY16"/>
  <c r="CB16" s="1"/>
  <c r="CF16"/>
  <c r="CI16" s="1"/>
  <c r="CL16"/>
  <c r="CO16" s="1"/>
  <c r="CU16"/>
  <c r="CX16" s="1"/>
  <c r="DA16"/>
  <c r="DH16"/>
  <c r="DK16" s="1"/>
  <c r="DN16"/>
  <c r="DQ16" s="1"/>
  <c r="DW16"/>
  <c r="DZ16" s="1"/>
  <c r="EC16"/>
  <c r="EF16" s="1"/>
  <c r="EJ16"/>
  <c r="EM16" s="1"/>
  <c r="EP16"/>
  <c r="ES16" s="1"/>
  <c r="EW16"/>
  <c r="EZ16" s="1"/>
  <c r="FC16"/>
  <c r="FF16" s="1"/>
  <c r="FJ16"/>
  <c r="FM16" s="1"/>
  <c r="FP16"/>
  <c r="FS16" s="1"/>
  <c r="FW16"/>
  <c r="FZ16" s="1"/>
  <c r="GC16"/>
  <c r="GF16" s="1"/>
  <c r="GL16"/>
  <c r="GO16" s="1"/>
  <c r="GR16"/>
  <c r="GU16" s="1"/>
  <c r="GY16"/>
  <c r="HB16" s="1"/>
  <c r="HE16"/>
  <c r="D17"/>
  <c r="L17"/>
  <c r="O17" s="1"/>
  <c r="T17"/>
  <c r="AA17"/>
  <c r="AD17" s="1"/>
  <c r="AG17"/>
  <c r="AJ17" s="1"/>
  <c r="AO17"/>
  <c r="AR17" s="1"/>
  <c r="AU17"/>
  <c r="AX17" s="1"/>
  <c r="BD17"/>
  <c r="BG17" s="1"/>
  <c r="BL17"/>
  <c r="BO17" s="1"/>
  <c r="BS17"/>
  <c r="BV17" s="1"/>
  <c r="BY17"/>
  <c r="CB17" s="1"/>
  <c r="CF17"/>
  <c r="CI17" s="1"/>
  <c r="CL17"/>
  <c r="CO17" s="1"/>
  <c r="CU17"/>
  <c r="CX17" s="1"/>
  <c r="DA17"/>
  <c r="DD17" s="1"/>
  <c r="DH17"/>
  <c r="DK17" s="1"/>
  <c r="DN17"/>
  <c r="DQ17" s="1"/>
  <c r="DW17"/>
  <c r="DZ17" s="1"/>
  <c r="EC17"/>
  <c r="EF17" s="1"/>
  <c r="EJ17"/>
  <c r="EM17" s="1"/>
  <c r="EP17"/>
  <c r="ES17" s="1"/>
  <c r="EW17"/>
  <c r="EZ17" s="1"/>
  <c r="FC17"/>
  <c r="FF17" s="1"/>
  <c r="FJ17"/>
  <c r="FM17" s="1"/>
  <c r="FP17"/>
  <c r="FS17" s="1"/>
  <c r="FW17"/>
  <c r="FZ17" s="1"/>
  <c r="GC17"/>
  <c r="GF17" s="1"/>
  <c r="GL17"/>
  <c r="GR17"/>
  <c r="GU17" s="1"/>
  <c r="GY17"/>
  <c r="HB17" s="1"/>
  <c r="HE17"/>
  <c r="HH17" s="1"/>
  <c r="D18"/>
  <c r="L18"/>
  <c r="O18" s="1"/>
  <c r="T18"/>
  <c r="W18" s="1"/>
  <c r="AA18"/>
  <c r="AD18" s="1"/>
  <c r="AG18"/>
  <c r="AJ18" s="1"/>
  <c r="AO18"/>
  <c r="AR18" s="1"/>
  <c r="AU18"/>
  <c r="AX18" s="1"/>
  <c r="BD18"/>
  <c r="BG18" s="1"/>
  <c r="BL18"/>
  <c r="BO18" s="1"/>
  <c r="BS18"/>
  <c r="BV18" s="1"/>
  <c r="BY18"/>
  <c r="CB18" s="1"/>
  <c r="CF18"/>
  <c r="CI18" s="1"/>
  <c r="CL18"/>
  <c r="CO18" s="1"/>
  <c r="CU18"/>
  <c r="CX18" s="1"/>
  <c r="DA18"/>
  <c r="DD18" s="1"/>
  <c r="DH18"/>
  <c r="DK18" s="1"/>
  <c r="DN18"/>
  <c r="DQ18" s="1"/>
  <c r="DW18"/>
  <c r="DZ18" s="1"/>
  <c r="EC18"/>
  <c r="EF18" s="1"/>
  <c r="EJ18"/>
  <c r="EM18" s="1"/>
  <c r="EP18"/>
  <c r="ES18" s="1"/>
  <c r="EW18"/>
  <c r="EZ18" s="1"/>
  <c r="FC18"/>
  <c r="FF18" s="1"/>
  <c r="FJ18"/>
  <c r="FM18" s="1"/>
  <c r="FP18"/>
  <c r="FS18" s="1"/>
  <c r="FW18"/>
  <c r="FZ18" s="1"/>
  <c r="GC18"/>
  <c r="GF18" s="1"/>
  <c r="GL18"/>
  <c r="GO18" s="1"/>
  <c r="GR18"/>
  <c r="GU18" s="1"/>
  <c r="GY18"/>
  <c r="HB18" s="1"/>
  <c r="HE18"/>
  <c r="HH18" s="1"/>
  <c r="D19"/>
  <c r="L19"/>
  <c r="O19" s="1"/>
  <c r="T19"/>
  <c r="W19" s="1"/>
  <c r="AA19"/>
  <c r="AD19" s="1"/>
  <c r="AG19"/>
  <c r="AJ19" s="1"/>
  <c r="AO19"/>
  <c r="AR19" s="1"/>
  <c r="AU19"/>
  <c r="AX19" s="1"/>
  <c r="BD19"/>
  <c r="BG19" s="1"/>
  <c r="BL19"/>
  <c r="BO19" s="1"/>
  <c r="BS19"/>
  <c r="BV19" s="1"/>
  <c r="BY19"/>
  <c r="CB19" s="1"/>
  <c r="CF19"/>
  <c r="CI19" s="1"/>
  <c r="CL19"/>
  <c r="CO19" s="1"/>
  <c r="CU19"/>
  <c r="CX19" s="1"/>
  <c r="DA19"/>
  <c r="DD19" s="1"/>
  <c r="DK19"/>
  <c r="DN19"/>
  <c r="DQ19" s="1"/>
  <c r="DW19"/>
  <c r="DZ19" s="1"/>
  <c r="EC19"/>
  <c r="EF19" s="1"/>
  <c r="EJ19"/>
  <c r="EM19" s="1"/>
  <c r="EP19"/>
  <c r="ES19" s="1"/>
  <c r="EW19"/>
  <c r="EZ19" s="1"/>
  <c r="FC19"/>
  <c r="FF19" s="1"/>
  <c r="FJ19"/>
  <c r="FM19" s="1"/>
  <c r="FP19"/>
  <c r="FS19" s="1"/>
  <c r="FW19"/>
  <c r="FZ19" s="1"/>
  <c r="GC19"/>
  <c r="GF19" s="1"/>
  <c r="GL19"/>
  <c r="GO19" s="1"/>
  <c r="GR19"/>
  <c r="GU19" s="1"/>
  <c r="GY19"/>
  <c r="HB19" s="1"/>
  <c r="HE19"/>
  <c r="HH19" s="1"/>
  <c r="D20"/>
  <c r="L20"/>
  <c r="O20" s="1"/>
  <c r="T20"/>
  <c r="W20" s="1"/>
  <c r="AA20"/>
  <c r="AD20" s="1"/>
  <c r="AG20"/>
  <c r="AJ20" s="1"/>
  <c r="AO20"/>
  <c r="AR20" s="1"/>
  <c r="AU20"/>
  <c r="AX20" s="1"/>
  <c r="BD20"/>
  <c r="BG20" s="1"/>
  <c r="BL20"/>
  <c r="BO20" s="1"/>
  <c r="BS20"/>
  <c r="BV20" s="1"/>
  <c r="BY20"/>
  <c r="CB20" s="1"/>
  <c r="CF20"/>
  <c r="CI20" s="1"/>
  <c r="CL20"/>
  <c r="CO20" s="1"/>
  <c r="CU20"/>
  <c r="CX20" s="1"/>
  <c r="DA20"/>
  <c r="DD20" s="1"/>
  <c r="DH20"/>
  <c r="DK20" s="1"/>
  <c r="DN20"/>
  <c r="DQ20" s="1"/>
  <c r="DW20"/>
  <c r="DZ20" s="1"/>
  <c r="EC20"/>
  <c r="EF20" s="1"/>
  <c r="EJ20"/>
  <c r="EM20" s="1"/>
  <c r="EP20"/>
  <c r="ES20" s="1"/>
  <c r="EW20"/>
  <c r="EZ20" s="1"/>
  <c r="FC20"/>
  <c r="FF20" s="1"/>
  <c r="FJ20"/>
  <c r="FM20" s="1"/>
  <c r="FP20"/>
  <c r="FS20" s="1"/>
  <c r="FW20"/>
  <c r="FZ20" s="1"/>
  <c r="GC20"/>
  <c r="GF20" s="1"/>
  <c r="GL20"/>
  <c r="GO20" s="1"/>
  <c r="GR20"/>
  <c r="GU20" s="1"/>
  <c r="GY20"/>
  <c r="HB20" s="1"/>
  <c r="HE20"/>
  <c r="HH20" s="1"/>
  <c r="D21"/>
  <c r="L21"/>
  <c r="O21" s="1"/>
  <c r="T21"/>
  <c r="W21" s="1"/>
  <c r="AA21"/>
  <c r="AD21" s="1"/>
  <c r="AG21"/>
  <c r="AJ21" s="1"/>
  <c r="AO21"/>
  <c r="AR21" s="1"/>
  <c r="AU21"/>
  <c r="AX21" s="1"/>
  <c r="BD21"/>
  <c r="BG21" s="1"/>
  <c r="BL21"/>
  <c r="BO21" s="1"/>
  <c r="BS21"/>
  <c r="BV21" s="1"/>
  <c r="BY21"/>
  <c r="CB21" s="1"/>
  <c r="CF21"/>
  <c r="CI21" s="1"/>
  <c r="CL21"/>
  <c r="CO21" s="1"/>
  <c r="CU21"/>
  <c r="CX21" s="1"/>
  <c r="DA21"/>
  <c r="DD21" s="1"/>
  <c r="DH21"/>
  <c r="DK21" s="1"/>
  <c r="DN21"/>
  <c r="DQ21" s="1"/>
  <c r="DW21"/>
  <c r="DZ21" s="1"/>
  <c r="EC21"/>
  <c r="EF21" s="1"/>
  <c r="EJ21"/>
  <c r="EM21" s="1"/>
  <c r="EP21"/>
  <c r="ES21" s="1"/>
  <c r="EW21"/>
  <c r="EZ21" s="1"/>
  <c r="FC21"/>
  <c r="FF21" s="1"/>
  <c r="FJ21"/>
  <c r="FM21" s="1"/>
  <c r="FP21"/>
  <c r="FS21" s="1"/>
  <c r="FW21"/>
  <c r="FZ21" s="1"/>
  <c r="GC21"/>
  <c r="GL21"/>
  <c r="GO21" s="1"/>
  <c r="GR21"/>
  <c r="GU21" s="1"/>
  <c r="GY21"/>
  <c r="HB21" s="1"/>
  <c r="HE21"/>
  <c r="HH21" s="1"/>
  <c r="D22"/>
  <c r="L22"/>
  <c r="O22" s="1"/>
  <c r="T22"/>
  <c r="W22" s="1"/>
  <c r="AA22"/>
  <c r="AD22" s="1"/>
  <c r="AG22"/>
  <c r="AJ22" s="1"/>
  <c r="AO22"/>
  <c r="AR22" s="1"/>
  <c r="AU22"/>
  <c r="AX22" s="1"/>
  <c r="BD22"/>
  <c r="BG22" s="1"/>
  <c r="BL22"/>
  <c r="BO22" s="1"/>
  <c r="BS22"/>
  <c r="BV22" s="1"/>
  <c r="BY22"/>
  <c r="CF22"/>
  <c r="CI22" s="1"/>
  <c r="CL22"/>
  <c r="CO22" s="1"/>
  <c r="CU22"/>
  <c r="CX22" s="1"/>
  <c r="DA22"/>
  <c r="DD22" s="1"/>
  <c r="DH22"/>
  <c r="DK22" s="1"/>
  <c r="DN22"/>
  <c r="DQ22" s="1"/>
  <c r="DW22"/>
  <c r="DZ22" s="1"/>
  <c r="EC22"/>
  <c r="EF22" s="1"/>
  <c r="EJ22"/>
  <c r="EM22" s="1"/>
  <c r="EP22"/>
  <c r="ES22" s="1"/>
  <c r="EW22"/>
  <c r="EZ22" s="1"/>
  <c r="FC22"/>
  <c r="FF22" s="1"/>
  <c r="FM22"/>
  <c r="FP22"/>
  <c r="FT22" s="1"/>
  <c r="FW22"/>
  <c r="FZ22" s="1"/>
  <c r="GC22"/>
  <c r="GF22" s="1"/>
  <c r="GL22"/>
  <c r="GO22" s="1"/>
  <c r="GR22"/>
  <c r="GU22" s="1"/>
  <c r="GY22"/>
  <c r="HB22" s="1"/>
  <c r="HE22"/>
  <c r="HH22" s="1"/>
  <c r="D23"/>
  <c r="L23"/>
  <c r="O23" s="1"/>
  <c r="T23"/>
  <c r="W23" s="1"/>
  <c r="AA23"/>
  <c r="AD23" s="1"/>
  <c r="AG23"/>
  <c r="AJ23" s="1"/>
  <c r="AO23"/>
  <c r="AR23" s="1"/>
  <c r="AU23"/>
  <c r="AX23" s="1"/>
  <c r="BD23"/>
  <c r="BG23" s="1"/>
  <c r="BL23"/>
  <c r="BO23" s="1"/>
  <c r="BS23"/>
  <c r="BV23" s="1"/>
  <c r="BY23"/>
  <c r="CB23" s="1"/>
  <c r="CF23"/>
  <c r="CI23" s="1"/>
  <c r="CL23"/>
  <c r="CO23" s="1"/>
  <c r="CU23"/>
  <c r="CX23" s="1"/>
  <c r="DA23"/>
  <c r="DD23" s="1"/>
  <c r="DH23"/>
  <c r="DK23" s="1"/>
  <c r="DN23"/>
  <c r="DQ23" s="1"/>
  <c r="DW23"/>
  <c r="DZ23" s="1"/>
  <c r="EC23"/>
  <c r="EF23" s="1"/>
  <c r="EJ23"/>
  <c r="EM23" s="1"/>
  <c r="EP23"/>
  <c r="EW23"/>
  <c r="EZ23" s="1"/>
  <c r="FC23"/>
  <c r="FF23" s="1"/>
  <c r="FJ23"/>
  <c r="FM23" s="1"/>
  <c r="FP23"/>
  <c r="FS23" s="1"/>
  <c r="FW23"/>
  <c r="FZ23" s="1"/>
  <c r="GC23"/>
  <c r="GF23" s="1"/>
  <c r="GL23"/>
  <c r="GO23" s="1"/>
  <c r="GR23"/>
  <c r="GU23" s="1"/>
  <c r="GY23"/>
  <c r="HB23" s="1"/>
  <c r="HE23"/>
  <c r="HH23" s="1"/>
  <c r="D24"/>
  <c r="L24"/>
  <c r="O24" s="1"/>
  <c r="T24"/>
  <c r="W24" s="1"/>
  <c r="AA24"/>
  <c r="AD24" s="1"/>
  <c r="AG24"/>
  <c r="AJ24" s="1"/>
  <c r="AO24"/>
  <c r="AR24" s="1"/>
  <c r="AU24"/>
  <c r="AX24" s="1"/>
  <c r="BD24"/>
  <c r="BG24" s="1"/>
  <c r="BL24"/>
  <c r="BO24" s="1"/>
  <c r="BS24"/>
  <c r="BV24" s="1"/>
  <c r="BY24"/>
  <c r="CB24" s="1"/>
  <c r="CI24"/>
  <c r="CL24"/>
  <c r="CO24" s="1"/>
  <c r="CU24"/>
  <c r="CX24" s="1"/>
  <c r="DA24"/>
  <c r="DD24" s="1"/>
  <c r="DH24"/>
  <c r="DK24" s="1"/>
  <c r="DN24"/>
  <c r="DQ24" s="1"/>
  <c r="DW24"/>
  <c r="DZ24" s="1"/>
  <c r="EC24"/>
  <c r="EF24" s="1"/>
  <c r="EJ24"/>
  <c r="EM24" s="1"/>
  <c r="EP24"/>
  <c r="ES24" s="1"/>
  <c r="EW24"/>
  <c r="EZ24" s="1"/>
  <c r="FC24"/>
  <c r="FM24"/>
  <c r="FP24"/>
  <c r="FT24" s="1"/>
  <c r="FW24"/>
  <c r="FZ24" s="1"/>
  <c r="GC24"/>
  <c r="GF24" s="1"/>
  <c r="GL24"/>
  <c r="GO24" s="1"/>
  <c r="GR24"/>
  <c r="GU24" s="1"/>
  <c r="GY24"/>
  <c r="HB24" s="1"/>
  <c r="HE24"/>
  <c r="HH24" s="1"/>
  <c r="D25"/>
  <c r="L25"/>
  <c r="O25" s="1"/>
  <c r="T25"/>
  <c r="W25" s="1"/>
  <c r="AA25"/>
  <c r="AD25" s="1"/>
  <c r="AG25"/>
  <c r="AJ25" s="1"/>
  <c r="AO25"/>
  <c r="AR25" s="1"/>
  <c r="AU25"/>
  <c r="AX25" s="1"/>
  <c r="BD25"/>
  <c r="BG25" s="1"/>
  <c r="BL25"/>
  <c r="BO25" s="1"/>
  <c r="BS25"/>
  <c r="BV25" s="1"/>
  <c r="BY25"/>
  <c r="CB25" s="1"/>
  <c r="CI25"/>
  <c r="CL25"/>
  <c r="CO25" s="1"/>
  <c r="CU25"/>
  <c r="CX25" s="1"/>
  <c r="DA25"/>
  <c r="DD25" s="1"/>
  <c r="DH25"/>
  <c r="DK25" s="1"/>
  <c r="DN25"/>
  <c r="DQ25" s="1"/>
  <c r="DW25"/>
  <c r="DZ25" s="1"/>
  <c r="EC25"/>
  <c r="EF25" s="1"/>
  <c r="EJ25"/>
  <c r="EM25" s="1"/>
  <c r="EP25"/>
  <c r="ES25" s="1"/>
  <c r="EW25"/>
  <c r="EZ25" s="1"/>
  <c r="FC25"/>
  <c r="FF25" s="1"/>
  <c r="FM25"/>
  <c r="FP25"/>
  <c r="FT25" s="1"/>
  <c r="FW25"/>
  <c r="FZ25" s="1"/>
  <c r="GC25"/>
  <c r="GF25" s="1"/>
  <c r="GL25"/>
  <c r="GO25" s="1"/>
  <c r="GR25"/>
  <c r="GU25" s="1"/>
  <c r="GY25"/>
  <c r="HB25" s="1"/>
  <c r="HE25"/>
  <c r="HH25" s="1"/>
  <c r="D26"/>
  <c r="L26"/>
  <c r="O26" s="1"/>
  <c r="T26"/>
  <c r="W26" s="1"/>
  <c r="AA26"/>
  <c r="AD26" s="1"/>
  <c r="AG26"/>
  <c r="AJ26" s="1"/>
  <c r="AO26"/>
  <c r="AR26" s="1"/>
  <c r="AU26"/>
  <c r="AX26" s="1"/>
  <c r="BD26"/>
  <c r="BG26" s="1"/>
  <c r="BL26"/>
  <c r="BO26" s="1"/>
  <c r="BS26"/>
  <c r="BV26" s="1"/>
  <c r="BY26"/>
  <c r="CB26" s="1"/>
  <c r="CF26"/>
  <c r="CI26" s="1"/>
  <c r="CL26"/>
  <c r="CO26" s="1"/>
  <c r="CU26"/>
  <c r="CX26" s="1"/>
  <c r="DA26"/>
  <c r="DD26" s="1"/>
  <c r="DH26"/>
  <c r="DK26" s="1"/>
  <c r="DN26"/>
  <c r="DQ26" s="1"/>
  <c r="DW26"/>
  <c r="DZ26" s="1"/>
  <c r="EC26"/>
  <c r="EF26" s="1"/>
  <c r="EJ26"/>
  <c r="EM26" s="1"/>
  <c r="EP26"/>
  <c r="ES26" s="1"/>
  <c r="EW26"/>
  <c r="EZ26" s="1"/>
  <c r="FC26"/>
  <c r="FF26" s="1"/>
  <c r="FM26"/>
  <c r="FP26"/>
  <c r="FS26" s="1"/>
  <c r="FW26"/>
  <c r="FZ26" s="1"/>
  <c r="GC26"/>
  <c r="GF26" s="1"/>
  <c r="GL26"/>
  <c r="GO26" s="1"/>
  <c r="GR26"/>
  <c r="GU26" s="1"/>
  <c r="GY26"/>
  <c r="HB26" s="1"/>
  <c r="HE26"/>
  <c r="HH26" s="1"/>
  <c r="GC18" i="24"/>
  <c r="FC17" l="1"/>
  <c r="AW16"/>
  <c r="FC15"/>
  <c r="V14"/>
  <c r="HC13"/>
  <c r="AI13"/>
  <c r="FP12"/>
  <c r="V12"/>
  <c r="HC11"/>
  <c r="AI26" i="18"/>
  <c r="HD20"/>
  <c r="FC19"/>
  <c r="HD18"/>
  <c r="FC15"/>
  <c r="HD14"/>
  <c r="GQ13"/>
  <c r="EP25"/>
  <c r="GQ24"/>
  <c r="GQ25"/>
  <c r="DA25"/>
  <c r="CN25"/>
  <c r="DA23"/>
  <c r="CN23"/>
  <c r="CA23"/>
  <c r="AW23"/>
  <c r="DN22"/>
  <c r="AI22"/>
  <c r="AI21"/>
  <c r="CA20"/>
  <c r="AW20"/>
  <c r="CA18"/>
  <c r="AW18"/>
  <c r="CN16"/>
  <c r="DN13"/>
  <c r="EP12"/>
  <c r="AI12"/>
  <c r="EP27"/>
  <c r="GQ26"/>
  <c r="BL26"/>
  <c r="HQ25"/>
  <c r="FP25"/>
  <c r="DN25"/>
  <c r="EP24"/>
  <c r="HQ22"/>
  <c r="FC20"/>
  <c r="HD19"/>
  <c r="CA19"/>
  <c r="AW19"/>
  <c r="FC18"/>
  <c r="GD17"/>
  <c r="CA16"/>
  <c r="BL16"/>
  <c r="FC13"/>
  <c r="DA27"/>
  <c r="CN27"/>
  <c r="DA26"/>
  <c r="CN26"/>
  <c r="AW26"/>
  <c r="V26"/>
  <c r="HD25"/>
  <c r="GD25"/>
  <c r="FC25"/>
  <c r="EA25"/>
  <c r="CA25"/>
  <c r="BL25"/>
  <c r="HQ24"/>
  <c r="FP24"/>
  <c r="DN24"/>
  <c r="HD23"/>
  <c r="FP22"/>
  <c r="EP21"/>
  <c r="BL21"/>
  <c r="GD20"/>
  <c r="EA20"/>
  <c r="V20"/>
  <c r="GD19"/>
  <c r="EA19"/>
  <c r="V19"/>
  <c r="GD18"/>
  <c r="EA18"/>
  <c r="AI18"/>
  <c r="EP14"/>
  <c r="HQ13"/>
  <c r="FP13"/>
  <c r="EP13"/>
  <c r="CA13"/>
  <c r="AW13"/>
  <c r="EP11"/>
  <c r="EA10"/>
  <c r="AW10"/>
  <c r="BK24"/>
  <c r="BL24"/>
  <c r="GD27"/>
  <c r="DN27"/>
  <c r="AI27"/>
  <c r="EP26"/>
  <c r="HD24"/>
  <c r="GD24"/>
  <c r="FC24"/>
  <c r="EA24"/>
  <c r="DA24"/>
  <c r="CN24"/>
  <c r="BT24"/>
  <c r="CA24"/>
  <c r="FC23"/>
  <c r="GQ22"/>
  <c r="EP22"/>
  <c r="DA22"/>
  <c r="CN22"/>
  <c r="GQ21"/>
  <c r="DA21"/>
  <c r="CN21"/>
  <c r="AW21"/>
  <c r="V21"/>
  <c r="HQ20"/>
  <c r="GQ20"/>
  <c r="FP20"/>
  <c r="EP20"/>
  <c r="DN20"/>
  <c r="BL20"/>
  <c r="AI20"/>
  <c r="HQ19"/>
  <c r="GQ19"/>
  <c r="FP19"/>
  <c r="EP19"/>
  <c r="DN19"/>
  <c r="BL19"/>
  <c r="AI19"/>
  <c r="HQ18"/>
  <c r="GQ18"/>
  <c r="FP18"/>
  <c r="EP18"/>
  <c r="DN18"/>
  <c r="BL18"/>
  <c r="V18"/>
  <c r="EA17"/>
  <c r="HD16"/>
  <c r="V16"/>
  <c r="HD15"/>
  <c r="CA15"/>
  <c r="AW15"/>
  <c r="FP14"/>
  <c r="DN14"/>
  <c r="BL14"/>
  <c r="GQ12"/>
  <c r="DA12"/>
  <c r="CN12"/>
  <c r="GQ11"/>
  <c r="CA11"/>
  <c r="GD10"/>
  <c r="V10"/>
  <c r="HD27"/>
  <c r="FC27"/>
  <c r="EA27"/>
  <c r="CA27"/>
  <c r="BL27"/>
  <c r="HQ26"/>
  <c r="FP26"/>
  <c r="DN26"/>
  <c r="AI25"/>
  <c r="AI24"/>
  <c r="GD23"/>
  <c r="EA23"/>
  <c r="V23"/>
  <c r="HD22"/>
  <c r="GD22"/>
  <c r="FC22"/>
  <c r="EA22"/>
  <c r="CA22"/>
  <c r="BL22"/>
  <c r="HQ21"/>
  <c r="FP21"/>
  <c r="DN21"/>
  <c r="HD17"/>
  <c r="FC17"/>
  <c r="DA17"/>
  <c r="CN17"/>
  <c r="FC16"/>
  <c r="AI16"/>
  <c r="GD15"/>
  <c r="EA15"/>
  <c r="V15"/>
  <c r="GD14"/>
  <c r="DA14"/>
  <c r="CN14"/>
  <c r="AI14"/>
  <c r="HQ12"/>
  <c r="FP12"/>
  <c r="DN12"/>
  <c r="BL12"/>
  <c r="HQ11"/>
  <c r="FP11"/>
  <c r="DN11"/>
  <c r="HD10"/>
  <c r="FC10"/>
  <c r="DA10"/>
  <c r="CN10"/>
  <c r="CA10"/>
  <c r="DA27" i="20"/>
  <c r="GP26"/>
  <c r="CN26"/>
  <c r="HC27"/>
  <c r="EN26"/>
  <c r="AI26"/>
  <c r="EN16"/>
  <c r="DA15"/>
  <c r="FB27"/>
  <c r="AW27"/>
  <c r="HP26"/>
  <c r="FO26"/>
  <c r="DN26"/>
  <c r="BL26"/>
  <c r="DA29"/>
  <c r="GB27"/>
  <c r="EA27"/>
  <c r="BY27"/>
  <c r="V27"/>
  <c r="HC26"/>
  <c r="GB26"/>
  <c r="FB26"/>
  <c r="EA26"/>
  <c r="DA26"/>
  <c r="BY26"/>
  <c r="AW26"/>
  <c r="V26"/>
  <c r="HQ26" s="1"/>
  <c r="HR26" s="1"/>
  <c r="HC25"/>
  <c r="EN19"/>
  <c r="AI16"/>
  <c r="HC15"/>
  <c r="AW13"/>
  <c r="GB33"/>
  <c r="BL32"/>
  <c r="HC31"/>
  <c r="V25"/>
  <c r="GP19"/>
  <c r="GP16"/>
  <c r="CN16"/>
  <c r="FB15"/>
  <c r="AW15"/>
  <c r="V13"/>
  <c r="EA25"/>
  <c r="AW21"/>
  <c r="FO20"/>
  <c r="HP19"/>
  <c r="FO19"/>
  <c r="HP16"/>
  <c r="FO16"/>
  <c r="DN16"/>
  <c r="BL16"/>
  <c r="GB15"/>
  <c r="EA15"/>
  <c r="BY15"/>
  <c r="V15"/>
  <c r="V14"/>
  <c r="BL13"/>
  <c r="AI13"/>
  <c r="EA30"/>
  <c r="HC29"/>
  <c r="GB25"/>
  <c r="CZ25"/>
  <c r="DA25"/>
  <c r="BY25"/>
  <c r="FA25"/>
  <c r="FB25"/>
  <c r="AV25"/>
  <c r="AW25"/>
  <c r="FB24"/>
  <c r="FB21"/>
  <c r="HC19"/>
  <c r="GB19"/>
  <c r="FB19"/>
  <c r="EA19"/>
  <c r="V18"/>
  <c r="HP17"/>
  <c r="HC16"/>
  <c r="GB16"/>
  <c r="FB16"/>
  <c r="EA16"/>
  <c r="DA16"/>
  <c r="BY16"/>
  <c r="AW16"/>
  <c r="V16"/>
  <c r="HP15"/>
  <c r="GP15"/>
  <c r="FO15"/>
  <c r="EN15"/>
  <c r="DN15"/>
  <c r="CN15"/>
  <c r="BL15"/>
  <c r="AI15"/>
  <c r="V12"/>
  <c r="BL11"/>
  <c r="GB10"/>
  <c r="DA31"/>
  <c r="FB29"/>
  <c r="AW29"/>
  <c r="AW24"/>
  <c r="FO23"/>
  <c r="BY22"/>
  <c r="HC21"/>
  <c r="DA21"/>
  <c r="BL20"/>
  <c r="BL19"/>
  <c r="GB18"/>
  <c r="AW14"/>
  <c r="AW12"/>
  <c r="BY33"/>
  <c r="FO32"/>
  <c r="FB31"/>
  <c r="AW31"/>
  <c r="GB29"/>
  <c r="EA29"/>
  <c r="BY29"/>
  <c r="AI29"/>
  <c r="BY28"/>
  <c r="HC24"/>
  <c r="DA24"/>
  <c r="BL23"/>
  <c r="GB22"/>
  <c r="GB21"/>
  <c r="EA21"/>
  <c r="BY21"/>
  <c r="HP20"/>
  <c r="DN20"/>
  <c r="BL14"/>
  <c r="AI14"/>
  <c r="BL12"/>
  <c r="AI12"/>
  <c r="EA33"/>
  <c r="V33"/>
  <c r="HP32"/>
  <c r="DN32"/>
  <c r="GB31"/>
  <c r="EA31"/>
  <c r="BY31"/>
  <c r="V31"/>
  <c r="AI30"/>
  <c r="HP29"/>
  <c r="GP29"/>
  <c r="FO29"/>
  <c r="EN29"/>
  <c r="DN29"/>
  <c r="CN29"/>
  <c r="BL29"/>
  <c r="V29"/>
  <c r="GB28"/>
  <c r="GB24"/>
  <c r="EA24"/>
  <c r="BY24"/>
  <c r="V24"/>
  <c r="HP23"/>
  <c r="DN23"/>
  <c r="EA22"/>
  <c r="HP21"/>
  <c r="GP21"/>
  <c r="FO21"/>
  <c r="EN21"/>
  <c r="DN21"/>
  <c r="CN21"/>
  <c r="BL21"/>
  <c r="AI21"/>
  <c r="GP20"/>
  <c r="EN20"/>
  <c r="CN20"/>
  <c r="AI20"/>
  <c r="DN19"/>
  <c r="CZ19"/>
  <c r="DA19"/>
  <c r="CN19"/>
  <c r="AV19"/>
  <c r="AW19"/>
  <c r="AI19"/>
  <c r="HO18"/>
  <c r="HP18"/>
  <c r="HC18"/>
  <c r="FN18"/>
  <c r="FO18"/>
  <c r="FB18"/>
  <c r="BX18"/>
  <c r="BY18"/>
  <c r="BX19"/>
  <c r="BY19"/>
  <c r="U19"/>
  <c r="V19"/>
  <c r="GO18"/>
  <c r="GP18"/>
  <c r="EM18"/>
  <c r="EN18"/>
  <c r="DN17"/>
  <c r="EN14"/>
  <c r="FO13"/>
  <c r="EN12"/>
  <c r="FO11"/>
  <c r="BY10"/>
  <c r="FA30"/>
  <c r="FB30"/>
  <c r="AV30"/>
  <c r="AW30"/>
  <c r="FA28"/>
  <c r="FB28"/>
  <c r="EA28"/>
  <c r="AV28"/>
  <c r="AW28"/>
  <c r="V28"/>
  <c r="HC33"/>
  <c r="FB33"/>
  <c r="DA33"/>
  <c r="AW33"/>
  <c r="GP32"/>
  <c r="EN32"/>
  <c r="CN32"/>
  <c r="AI32"/>
  <c r="HB30"/>
  <c r="HC30"/>
  <c r="GB30"/>
  <c r="CZ30"/>
  <c r="DA30"/>
  <c r="BY30"/>
  <c r="HB28"/>
  <c r="HC28"/>
  <c r="CZ28"/>
  <c r="DA28"/>
  <c r="CM18"/>
  <c r="CN18"/>
  <c r="AH18"/>
  <c r="AI18"/>
  <c r="BK17"/>
  <c r="BL17"/>
  <c r="HP24"/>
  <c r="GP24"/>
  <c r="FO24"/>
  <c r="EN24"/>
  <c r="DN24"/>
  <c r="CN24"/>
  <c r="BL24"/>
  <c r="AI24"/>
  <c r="GP23"/>
  <c r="EN23"/>
  <c r="CN23"/>
  <c r="AI23"/>
  <c r="HC22"/>
  <c r="FB22"/>
  <c r="DA22"/>
  <c r="AW22"/>
  <c r="HC20"/>
  <c r="GB20"/>
  <c r="FB20"/>
  <c r="EA20"/>
  <c r="DA20"/>
  <c r="BY20"/>
  <c r="AW20"/>
  <c r="V20"/>
  <c r="EA18"/>
  <c r="DM18"/>
  <c r="DN18"/>
  <c r="DA18"/>
  <c r="BK18"/>
  <c r="BL18"/>
  <c r="AW18"/>
  <c r="FN17"/>
  <c r="FO17"/>
  <c r="GP14"/>
  <c r="CN14"/>
  <c r="HP13"/>
  <c r="DN13"/>
  <c r="GP12"/>
  <c r="CN12"/>
  <c r="HP11"/>
  <c r="DN11"/>
  <c r="EA10"/>
  <c r="V10"/>
  <c r="GR31" i="34"/>
  <c r="GE30"/>
  <c r="X15"/>
  <c r="HE14"/>
  <c r="EE13"/>
  <c r="CC12"/>
  <c r="FE10"/>
  <c r="FR29"/>
  <c r="BP28"/>
  <c r="CR27"/>
  <c r="DR25"/>
  <c r="AY33"/>
  <c r="FE32"/>
  <c r="CC30"/>
  <c r="DE24"/>
  <c r="EE23"/>
  <c r="BP10"/>
  <c r="FE34"/>
  <c r="FE33"/>
  <c r="ER26"/>
  <c r="DR22"/>
  <c r="DR21"/>
  <c r="DR20"/>
  <c r="DR19"/>
  <c r="DR18"/>
  <c r="DR17"/>
  <c r="DR16"/>
  <c r="DR15"/>
  <c r="X13"/>
  <c r="HE12"/>
  <c r="DR10"/>
  <c r="AY34"/>
  <c r="HE33"/>
  <c r="DE33"/>
  <c r="AY32"/>
  <c r="AK31"/>
  <c r="EE30"/>
  <c r="X30"/>
  <c r="BP29"/>
  <c r="FR28"/>
  <c r="GR27"/>
  <c r="X26"/>
  <c r="AJ24"/>
  <c r="AK24"/>
  <c r="CB23"/>
  <c r="CC23"/>
  <c r="HD24"/>
  <c r="HE24"/>
  <c r="GQ23"/>
  <c r="GR23"/>
  <c r="FQ22"/>
  <c r="FR22"/>
  <c r="BP22"/>
  <c r="FR21"/>
  <c r="BP21"/>
  <c r="FR20"/>
  <c r="BP20"/>
  <c r="FR19"/>
  <c r="BP19"/>
  <c r="FR18"/>
  <c r="BP18"/>
  <c r="FR17"/>
  <c r="BP17"/>
  <c r="FR16"/>
  <c r="BP16"/>
  <c r="FR15"/>
  <c r="CC15"/>
  <c r="DE14"/>
  <c r="GE13"/>
  <c r="CC13"/>
  <c r="EE12"/>
  <c r="X12"/>
  <c r="HE11"/>
  <c r="ER10"/>
  <c r="CR10"/>
  <c r="AK10"/>
  <c r="HE34"/>
  <c r="DE34"/>
  <c r="GE33"/>
  <c r="EE33"/>
  <c r="CC33"/>
  <c r="X33"/>
  <c r="HE32"/>
  <c r="DE32"/>
  <c r="ER31"/>
  <c r="HD30"/>
  <c r="HE30"/>
  <c r="DD30"/>
  <c r="DE30"/>
  <c r="CQ31"/>
  <c r="CR31"/>
  <c r="FD30"/>
  <c r="FE30"/>
  <c r="AX30"/>
  <c r="AY30"/>
  <c r="DR29"/>
  <c r="DR28"/>
  <c r="ER27"/>
  <c r="AK27"/>
  <c r="GR26"/>
  <c r="CC26"/>
  <c r="GE25"/>
  <c r="BP25"/>
  <c r="FE24"/>
  <c r="BP24"/>
  <c r="FR23"/>
  <c r="DE23"/>
  <c r="AK23"/>
  <c r="GR22"/>
  <c r="ER22"/>
  <c r="CR22"/>
  <c r="AK22"/>
  <c r="GR21"/>
  <c r="ER21"/>
  <c r="CR21"/>
  <c r="AK21"/>
  <c r="GR20"/>
  <c r="ER20"/>
  <c r="CR20"/>
  <c r="AK20"/>
  <c r="GR19"/>
  <c r="ER19"/>
  <c r="CR19"/>
  <c r="AK19"/>
  <c r="GR18"/>
  <c r="ER18"/>
  <c r="CR18"/>
  <c r="AK18"/>
  <c r="GR17"/>
  <c r="ER17"/>
  <c r="CR17"/>
  <c r="AK17"/>
  <c r="GR16"/>
  <c r="ER16"/>
  <c r="CR16"/>
  <c r="AK16"/>
  <c r="GR15"/>
  <c r="ER15"/>
  <c r="CR15"/>
  <c r="AY15"/>
  <c r="FE14"/>
  <c r="AY14"/>
  <c r="HE13"/>
  <c r="FE13"/>
  <c r="DE13"/>
  <c r="AY13"/>
  <c r="FR12"/>
  <c r="DE12"/>
  <c r="AY12"/>
  <c r="FR10"/>
  <c r="EE10"/>
  <c r="DE10"/>
  <c r="CC10"/>
  <c r="AY10"/>
  <c r="X10"/>
  <c r="AY35"/>
  <c r="GE34"/>
  <c r="EE34"/>
  <c r="CC34"/>
  <c r="X34"/>
  <c r="GR33"/>
  <c r="FR33"/>
  <c r="ER33"/>
  <c r="DR33"/>
  <c r="CR33"/>
  <c r="BP33"/>
  <c r="AK33"/>
  <c r="GE32"/>
  <c r="EE32"/>
  <c r="CC32"/>
  <c r="X32"/>
  <c r="FR31"/>
  <c r="DR31"/>
  <c r="BP31"/>
  <c r="GR30"/>
  <c r="FR30"/>
  <c r="ER30"/>
  <c r="DR30"/>
  <c r="CR30"/>
  <c r="BP30"/>
  <c r="AK30"/>
  <c r="GR29"/>
  <c r="ER29"/>
  <c r="CR29"/>
  <c r="AK29"/>
  <c r="GR28"/>
  <c r="ER28"/>
  <c r="CR28"/>
  <c r="AK28"/>
  <c r="FR27"/>
  <c r="DR27"/>
  <c r="BP27"/>
  <c r="FR26"/>
  <c r="DR26"/>
  <c r="AY26"/>
  <c r="HE25"/>
  <c r="FE25"/>
  <c r="CR25"/>
  <c r="X25"/>
  <c r="GE24"/>
  <c r="EE24"/>
  <c r="CC24"/>
  <c r="AY24"/>
  <c r="X24"/>
  <c r="HE23"/>
  <c r="GE23"/>
  <c r="FE23"/>
  <c r="DR23"/>
  <c r="CR23"/>
  <c r="BP23"/>
  <c r="X23"/>
  <c r="HE22"/>
  <c r="GE22"/>
  <c r="FE22"/>
  <c r="EE22"/>
  <c r="DE22"/>
  <c r="CC22"/>
  <c r="AY22"/>
  <c r="X22"/>
  <c r="HE21"/>
  <c r="GE21"/>
  <c r="FE21"/>
  <c r="EE21"/>
  <c r="DE21"/>
  <c r="CC21"/>
  <c r="AY21"/>
  <c r="X21"/>
  <c r="HE20"/>
  <c r="GE20"/>
  <c r="FE20"/>
  <c r="EE20"/>
  <c r="DE20"/>
  <c r="CC20"/>
  <c r="AY20"/>
  <c r="X20"/>
  <c r="HE19"/>
  <c r="GE19"/>
  <c r="FE19"/>
  <c r="EE19"/>
  <c r="DE19"/>
  <c r="CC19"/>
  <c r="AY19"/>
  <c r="X19"/>
  <c r="HE18"/>
  <c r="GE18"/>
  <c r="FE18"/>
  <c r="EE18"/>
  <c r="DE18"/>
  <c r="CC18"/>
  <c r="AY18"/>
  <c r="X18"/>
  <c r="HE17"/>
  <c r="GE17"/>
  <c r="FE17"/>
  <c r="EE17"/>
  <c r="DE17"/>
  <c r="CC17"/>
  <c r="AY17"/>
  <c r="X17"/>
  <c r="HE16"/>
  <c r="GE16"/>
  <c r="FE16"/>
  <c r="EE16"/>
  <c r="DE16"/>
  <c r="CC16"/>
  <c r="AY16"/>
  <c r="X16"/>
  <c r="HE15"/>
  <c r="GE15"/>
  <c r="FE15"/>
  <c r="EE15"/>
  <c r="DE15"/>
  <c r="BP15"/>
  <c r="AK15"/>
  <c r="GE14"/>
  <c r="EE14"/>
  <c r="CC14"/>
  <c r="X14"/>
  <c r="GR13"/>
  <c r="FR13"/>
  <c r="ER13"/>
  <c r="DR13"/>
  <c r="CR13"/>
  <c r="BP13"/>
  <c r="AK13"/>
  <c r="GE12"/>
  <c r="ER12"/>
  <c r="DR12"/>
  <c r="CR12"/>
  <c r="BP12"/>
  <c r="AK12"/>
  <c r="FR11"/>
  <c r="DR11"/>
  <c r="GR10"/>
  <c r="AW18" i="24"/>
  <c r="HC17"/>
  <c r="DA17"/>
  <c r="AI17"/>
  <c r="FP16"/>
  <c r="BY16"/>
  <c r="V16"/>
  <c r="HC15"/>
  <c r="DA15"/>
  <c r="AW14"/>
  <c r="FC13"/>
  <c r="BL13"/>
  <c r="DN12"/>
  <c r="AW12"/>
  <c r="FC11"/>
  <c r="GC17"/>
  <c r="EC17"/>
  <c r="BY17"/>
  <c r="AW17"/>
  <c r="V17"/>
  <c r="GP16"/>
  <c r="EP16"/>
  <c r="BL16"/>
  <c r="AI16"/>
  <c r="GC15"/>
  <c r="EC15"/>
  <c r="AV15"/>
  <c r="AW15"/>
  <c r="AI15"/>
  <c r="GO14"/>
  <c r="GP14"/>
  <c r="FP14"/>
  <c r="BY14"/>
  <c r="AH14"/>
  <c r="AI14"/>
  <c r="BX15"/>
  <c r="BY15"/>
  <c r="U15"/>
  <c r="V15"/>
  <c r="EO14"/>
  <c r="EP14"/>
  <c r="BK14"/>
  <c r="BL14"/>
  <c r="GC13"/>
  <c r="EC13"/>
  <c r="BY13"/>
  <c r="AW13"/>
  <c r="V13"/>
  <c r="GP12"/>
  <c r="EP12"/>
  <c r="BL12"/>
  <c r="AI12"/>
  <c r="GC11"/>
  <c r="EC11"/>
  <c r="AI11"/>
  <c r="FP10"/>
  <c r="BL10"/>
  <c r="AV11"/>
  <c r="AW11"/>
  <c r="GP18"/>
  <c r="AI18"/>
  <c r="DA11"/>
  <c r="BX11"/>
  <c r="BY11"/>
  <c r="BL11"/>
  <c r="V11"/>
  <c r="GP10"/>
  <c r="EP10"/>
  <c r="CN10"/>
  <c r="AI10"/>
  <c r="BL18"/>
  <c r="V18"/>
  <c r="EC18"/>
  <c r="AW16" i="22"/>
  <c r="HG16"/>
  <c r="DC16"/>
  <c r="FE14"/>
  <c r="GE16"/>
  <c r="EE16"/>
  <c r="CA16"/>
  <c r="V16"/>
  <c r="AW14"/>
  <c r="ER18"/>
  <c r="V17"/>
  <c r="GT16"/>
  <c r="FR16"/>
  <c r="ER16"/>
  <c r="DP16"/>
  <c r="CP16"/>
  <c r="BN16"/>
  <c r="AI16"/>
  <c r="HH16" s="1"/>
  <c r="HI16" s="1"/>
  <c r="HG14"/>
  <c r="DC14"/>
  <c r="GE14"/>
  <c r="EE14"/>
  <c r="CA14"/>
  <c r="V14"/>
  <c r="GT13"/>
  <c r="BN12"/>
  <c r="FR11"/>
  <c r="AW10"/>
  <c r="V15"/>
  <c r="GT14"/>
  <c r="FR14"/>
  <c r="ER14"/>
  <c r="DP14"/>
  <c r="CP14"/>
  <c r="BN14"/>
  <c r="AI14"/>
  <c r="AW18"/>
  <c r="FR17"/>
  <c r="EE15"/>
  <c r="BN13"/>
  <c r="FR12"/>
  <c r="BN11"/>
  <c r="FR10"/>
  <c r="GT18"/>
  <c r="CP18"/>
  <c r="EE17"/>
  <c r="GD15"/>
  <c r="GE15"/>
  <c r="BZ17"/>
  <c r="CA17"/>
  <c r="BZ15"/>
  <c r="CA15"/>
  <c r="ER13"/>
  <c r="DP12"/>
  <c r="DP11"/>
  <c r="DP10"/>
  <c r="FR18"/>
  <c r="DP18"/>
  <c r="CA18"/>
  <c r="AI18"/>
  <c r="GT17"/>
  <c r="FE17"/>
  <c r="DC17"/>
  <c r="AW17"/>
  <c r="HG15"/>
  <c r="FE15"/>
  <c r="DC15"/>
  <c r="AW15"/>
  <c r="FR13"/>
  <c r="CP13"/>
  <c r="AI13"/>
  <c r="GT12"/>
  <c r="ER12"/>
  <c r="CP12"/>
  <c r="AI12"/>
  <c r="GT11"/>
  <c r="ER11"/>
  <c r="CP11"/>
  <c r="AI11"/>
  <c r="GT10"/>
  <c r="ER10"/>
  <c r="CA10"/>
  <c r="V10"/>
  <c r="DE14" i="17"/>
  <c r="X12"/>
  <c r="AK22"/>
  <c r="ET21"/>
  <c r="BP19"/>
  <c r="FT18"/>
  <c r="EG12"/>
  <c r="CC10"/>
  <c r="BP18"/>
  <c r="AY16"/>
  <c r="DE15"/>
  <c r="HI14"/>
  <c r="GG12"/>
  <c r="CC12"/>
  <c r="DE10"/>
  <c r="GG25"/>
  <c r="GG24"/>
  <c r="DE23"/>
  <c r="HI22"/>
  <c r="CP18"/>
  <c r="AK18"/>
  <c r="FG16"/>
  <c r="FG14"/>
  <c r="X14"/>
  <c r="FG13"/>
  <c r="HI12"/>
  <c r="FG12"/>
  <c r="DE12"/>
  <c r="AY12"/>
  <c r="EG10"/>
  <c r="CP10"/>
  <c r="AY10"/>
  <c r="CC25"/>
  <c r="HI24"/>
  <c r="FG24"/>
  <c r="ET24"/>
  <c r="HI23"/>
  <c r="CC23"/>
  <c r="BP22"/>
  <c r="CP19"/>
  <c r="DR18"/>
  <c r="CC18"/>
  <c r="AY18"/>
  <c r="W17"/>
  <c r="X17"/>
  <c r="DD16"/>
  <c r="DE16"/>
  <c r="HH16"/>
  <c r="HI16"/>
  <c r="GG14"/>
  <c r="EG14"/>
  <c r="CC14"/>
  <c r="X13"/>
  <c r="GV12"/>
  <c r="FT12"/>
  <c r="ET12"/>
  <c r="DR12"/>
  <c r="CP12"/>
  <c r="BP12"/>
  <c r="AK12"/>
  <c r="GG10"/>
  <c r="HI25"/>
  <c r="ET25"/>
  <c r="EG23"/>
  <c r="CP23"/>
  <c r="AY23"/>
  <c r="GG22"/>
  <c r="GV21"/>
  <c r="BP21"/>
  <c r="ET19"/>
  <c r="CC19"/>
  <c r="AK19"/>
  <c r="GV18"/>
  <c r="ET18"/>
  <c r="GG17"/>
  <c r="GG16"/>
  <c r="EG16"/>
  <c r="CC16"/>
  <c r="X16"/>
  <c r="HI15"/>
  <c r="GV14"/>
  <c r="FT14"/>
  <c r="ET14"/>
  <c r="DR14"/>
  <c r="CP14"/>
  <c r="AY14"/>
  <c r="CB13"/>
  <c r="CC13"/>
  <c r="FG11"/>
  <c r="HI10"/>
  <c r="FG10"/>
  <c r="X10"/>
  <c r="FG26"/>
  <c r="GV26"/>
  <c r="FT26"/>
  <c r="HI26"/>
  <c r="GG26"/>
  <c r="CP25"/>
  <c r="GG23"/>
  <c r="GV22"/>
  <c r="ET22"/>
  <c r="HI21"/>
  <c r="GG21"/>
  <c r="FT21"/>
  <c r="CP21"/>
  <c r="AK21"/>
  <c r="ET20"/>
  <c r="X19"/>
  <c r="HI18"/>
  <c r="GG18"/>
  <c r="FG18"/>
  <c r="EG18"/>
  <c r="HI17"/>
  <c r="FG17"/>
  <c r="GV16"/>
  <c r="FT16"/>
  <c r="ET16"/>
  <c r="DR16"/>
  <c r="CP16"/>
  <c r="FG15"/>
  <c r="X15"/>
  <c r="HI13"/>
  <c r="DE13"/>
  <c r="AY13"/>
  <c r="HI11"/>
  <c r="GV10"/>
  <c r="FT10"/>
  <c r="ET10"/>
  <c r="AK10"/>
  <c r="EG26"/>
  <c r="DE26"/>
  <c r="CC26"/>
  <c r="AY26"/>
  <c r="DR25"/>
  <c r="X25"/>
  <c r="CC24"/>
  <c r="AY24"/>
  <c r="X24"/>
  <c r="DR23"/>
  <c r="X23"/>
  <c r="AY22"/>
  <c r="X22"/>
  <c r="DR20"/>
  <c r="BP20"/>
  <c r="GV19"/>
  <c r="FT19"/>
  <c r="DE19"/>
  <c r="DE18"/>
  <c r="X18"/>
  <c r="BP16"/>
  <c r="EG15"/>
  <c r="DE11"/>
  <c r="CC11"/>
  <c r="AY11"/>
  <c r="CM18" i="24"/>
  <c r="CN18"/>
  <c r="X26" i="17"/>
  <c r="AY25"/>
  <c r="DR24"/>
  <c r="CP24"/>
  <c r="FG23"/>
  <c r="DR22"/>
  <c r="CP22"/>
  <c r="DR21"/>
  <c r="GV20"/>
  <c r="FT20"/>
  <c r="CP20"/>
  <c r="AK20"/>
  <c r="AY19"/>
  <c r="EG17"/>
  <c r="DE17"/>
  <c r="CC17"/>
  <c r="AY17"/>
  <c r="AK16"/>
  <c r="HJ16" s="1"/>
  <c r="HK16" s="1"/>
  <c r="GG15"/>
  <c r="CC15"/>
  <c r="AY15"/>
  <c r="BP14"/>
  <c r="AK14"/>
  <c r="GG13"/>
  <c r="EG13"/>
  <c r="GG11"/>
  <c r="EG11"/>
  <c r="X11"/>
  <c r="DR10"/>
  <c r="BP10"/>
  <c r="DR26"/>
  <c r="CP26"/>
  <c r="BP26"/>
  <c r="AK26"/>
  <c r="EG25"/>
  <c r="DE25"/>
  <c r="BP25"/>
  <c r="AK25"/>
  <c r="EG24"/>
  <c r="DE24"/>
  <c r="BP24"/>
  <c r="AK24"/>
  <c r="GV23"/>
  <c r="FT23"/>
  <c r="ET23"/>
  <c r="AK23"/>
  <c r="EG22"/>
  <c r="DE22"/>
  <c r="CC22"/>
  <c r="FG21"/>
  <c r="EG21"/>
  <c r="DE21"/>
  <c r="CC21"/>
  <c r="AY21"/>
  <c r="X21"/>
  <c r="HI20"/>
  <c r="GG20"/>
  <c r="FG20"/>
  <c r="EG20"/>
  <c r="DE20"/>
  <c r="CC20"/>
  <c r="AY20"/>
  <c r="X20"/>
  <c r="HI19"/>
  <c r="GG19"/>
  <c r="FG19"/>
  <c r="EG19"/>
  <c r="GV17"/>
  <c r="FT17"/>
  <c r="ET17"/>
  <c r="DR17"/>
  <c r="CP17"/>
  <c r="BP17"/>
  <c r="AK17"/>
  <c r="GV15"/>
  <c r="FT15"/>
  <c r="ET15"/>
  <c r="DR15"/>
  <c r="CP15"/>
  <c r="BP15"/>
  <c r="AK15"/>
  <c r="GV13"/>
  <c r="FT13"/>
  <c r="ET13"/>
  <c r="DR13"/>
  <c r="CP13"/>
  <c r="BP13"/>
  <c r="AK13"/>
  <c r="GV11"/>
  <c r="FT11"/>
  <c r="ET11"/>
  <c r="DR11"/>
  <c r="CP11"/>
  <c r="BP11"/>
  <c r="AK11"/>
  <c r="HG18" i="22"/>
  <c r="GE18"/>
  <c r="FE18"/>
  <c r="EE18"/>
  <c r="DC18"/>
  <c r="BN18"/>
  <c r="V18"/>
  <c r="HG17"/>
  <c r="GE17"/>
  <c r="ER17"/>
  <c r="DP17"/>
  <c r="CP17"/>
  <c r="BN17"/>
  <c r="AI17"/>
  <c r="GT15"/>
  <c r="FR15"/>
  <c r="ER15"/>
  <c r="DP15"/>
  <c r="CP15"/>
  <c r="BN15"/>
  <c r="AI15"/>
  <c r="HG13"/>
  <c r="GE13"/>
  <c r="FE13"/>
  <c r="EE13"/>
  <c r="CA13"/>
  <c r="V13"/>
  <c r="HG12"/>
  <c r="GE12"/>
  <c r="FE12"/>
  <c r="EE12"/>
  <c r="DC12"/>
  <c r="CA12"/>
  <c r="AW12"/>
  <c r="V12"/>
  <c r="HG11"/>
  <c r="GE11"/>
  <c r="FE11"/>
  <c r="EE11"/>
  <c r="DC11"/>
  <c r="CA11"/>
  <c r="AW11"/>
  <c r="V11"/>
  <c r="HG10"/>
  <c r="GE10"/>
  <c r="FE10"/>
  <c r="EE10"/>
  <c r="CP10"/>
  <c r="BN10"/>
  <c r="AI10"/>
  <c r="FB18" i="24"/>
  <c r="FC18"/>
  <c r="EP18"/>
  <c r="DM18"/>
  <c r="DN18"/>
  <c r="DA18"/>
  <c r="HF23" i="34"/>
  <c r="HG23" s="1"/>
  <c r="HF21"/>
  <c r="HG21" s="1"/>
  <c r="HF19"/>
  <c r="HG19" s="1"/>
  <c r="HF17"/>
  <c r="HG17" s="1"/>
  <c r="HF15"/>
  <c r="HG15" s="1"/>
  <c r="GR34"/>
  <c r="FR34"/>
  <c r="ER34"/>
  <c r="DR34"/>
  <c r="CR34"/>
  <c r="BP34"/>
  <c r="AK34"/>
  <c r="GR32"/>
  <c r="FR32"/>
  <c r="ER32"/>
  <c r="DR32"/>
  <c r="CR32"/>
  <c r="BP32"/>
  <c r="AK32"/>
  <c r="HE31"/>
  <c r="GE31"/>
  <c r="FE31"/>
  <c r="EE31"/>
  <c r="DE31"/>
  <c r="CC31"/>
  <c r="AY31"/>
  <c r="X31"/>
  <c r="HE29"/>
  <c r="GE29"/>
  <c r="FE29"/>
  <c r="EE29"/>
  <c r="DE29"/>
  <c r="CC29"/>
  <c r="AY29"/>
  <c r="X29"/>
  <c r="HE28"/>
  <c r="GE28"/>
  <c r="FE28"/>
  <c r="EE28"/>
  <c r="DE28"/>
  <c r="CC28"/>
  <c r="AY28"/>
  <c r="X28"/>
  <c r="HE27"/>
  <c r="GE27"/>
  <c r="FE27"/>
  <c r="EE27"/>
  <c r="DE27"/>
  <c r="CC27"/>
  <c r="AY27"/>
  <c r="X27"/>
  <c r="HE26"/>
  <c r="GE26"/>
  <c r="FE26"/>
  <c r="EE26"/>
  <c r="CR26"/>
  <c r="BP26"/>
  <c r="AK26"/>
  <c r="GR25"/>
  <c r="FR25"/>
  <c r="EE25"/>
  <c r="DE25"/>
  <c r="CC25"/>
  <c r="AK25"/>
  <c r="GR24"/>
  <c r="FR24"/>
  <c r="ER24"/>
  <c r="DR24"/>
  <c r="CR24"/>
  <c r="GR14"/>
  <c r="FR14"/>
  <c r="ER14"/>
  <c r="DR14"/>
  <c r="CR14"/>
  <c r="BP14"/>
  <c r="AK14"/>
  <c r="GR12"/>
  <c r="FE12"/>
  <c r="GR11"/>
  <c r="FE11"/>
  <c r="HE10"/>
  <c r="GE10"/>
  <c r="GA17" i="20"/>
  <c r="GB17"/>
  <c r="DZ17"/>
  <c r="EA17"/>
  <c r="BX17"/>
  <c r="BY17"/>
  <c r="U17"/>
  <c r="V17"/>
  <c r="HQ15"/>
  <c r="HR15" s="1"/>
  <c r="HB14"/>
  <c r="HC14"/>
  <c r="FA14"/>
  <c r="FB14"/>
  <c r="CZ14"/>
  <c r="DA14"/>
  <c r="GA13"/>
  <c r="GB13"/>
  <c r="DZ13"/>
  <c r="EA13"/>
  <c r="BX13"/>
  <c r="BY13"/>
  <c r="HB12"/>
  <c r="HC12"/>
  <c r="FA12"/>
  <c r="FB12"/>
  <c r="CZ12"/>
  <c r="DA12"/>
  <c r="GA11"/>
  <c r="GB11"/>
  <c r="DZ11"/>
  <c r="EA11"/>
  <c r="BX11"/>
  <c r="BY11"/>
  <c r="U11"/>
  <c r="V11"/>
  <c r="GO10"/>
  <c r="GP10"/>
  <c r="EM10"/>
  <c r="EN10"/>
  <c r="CM10"/>
  <c r="CN10"/>
  <c r="AH10"/>
  <c r="AI10"/>
  <c r="HC32"/>
  <c r="GB32"/>
  <c r="FB32"/>
  <c r="EA32"/>
  <c r="DA32"/>
  <c r="BY32"/>
  <c r="AW32"/>
  <c r="V32"/>
  <c r="HC23"/>
  <c r="GB23"/>
  <c r="FB23"/>
  <c r="EA23"/>
  <c r="DA23"/>
  <c r="BY23"/>
  <c r="AW23"/>
  <c r="V23"/>
  <c r="HP22"/>
  <c r="GP22"/>
  <c r="FO22"/>
  <c r="EN22"/>
  <c r="DN22"/>
  <c r="CN22"/>
  <c r="BL22"/>
  <c r="AI22"/>
  <c r="HQ18"/>
  <c r="HR18" s="1"/>
  <c r="HB17"/>
  <c r="HC17"/>
  <c r="GP17"/>
  <c r="FA17"/>
  <c r="FB17"/>
  <c r="EN17"/>
  <c r="CZ17"/>
  <c r="DA17"/>
  <c r="CN17"/>
  <c r="AV17"/>
  <c r="AW17"/>
  <c r="AI17"/>
  <c r="HP14"/>
  <c r="GA14"/>
  <c r="GB14"/>
  <c r="FO14"/>
  <c r="DZ14"/>
  <c r="EA14"/>
  <c r="DN14"/>
  <c r="BX14"/>
  <c r="BY14"/>
  <c r="HB13"/>
  <c r="HC13"/>
  <c r="GP13"/>
  <c r="FA13"/>
  <c r="FB13"/>
  <c r="EN13"/>
  <c r="CZ13"/>
  <c r="DA13"/>
  <c r="CN13"/>
  <c r="HP12"/>
  <c r="GA12"/>
  <c r="GB12"/>
  <c r="FO12"/>
  <c r="DZ12"/>
  <c r="EA12"/>
  <c r="DN12"/>
  <c r="BX12"/>
  <c r="BY12"/>
  <c r="HB11"/>
  <c r="HC11"/>
  <c r="GP11"/>
  <c r="FA11"/>
  <c r="FB11"/>
  <c r="EN11"/>
  <c r="CZ11"/>
  <c r="DA11"/>
  <c r="CN11"/>
  <c r="AV11"/>
  <c r="AW11"/>
  <c r="AI11"/>
  <c r="HO10"/>
  <c r="HP10"/>
  <c r="HC10"/>
  <c r="FN10"/>
  <c r="FO10"/>
  <c r="FB10"/>
  <c r="DM10"/>
  <c r="DN10"/>
  <c r="DA10"/>
  <c r="BK10"/>
  <c r="BL10"/>
  <c r="AW10"/>
  <c r="HQ27" i="18"/>
  <c r="GQ27"/>
  <c r="FP27"/>
  <c r="AW27"/>
  <c r="V27"/>
  <c r="HD26"/>
  <c r="GD26"/>
  <c r="FC26"/>
  <c r="EA26"/>
  <c r="CA26"/>
  <c r="AW25"/>
  <c r="V25"/>
  <c r="AW24"/>
  <c r="V24"/>
  <c r="HQ23"/>
  <c r="GQ23"/>
  <c r="FP23"/>
  <c r="EP23"/>
  <c r="DN23"/>
  <c r="BL23"/>
  <c r="AI23"/>
  <c r="AW22"/>
  <c r="V22"/>
  <c r="HD21"/>
  <c r="GD21"/>
  <c r="FC21"/>
  <c r="EA21"/>
  <c r="CA21"/>
  <c r="DA20"/>
  <c r="CN20"/>
  <c r="DA19"/>
  <c r="CN19"/>
  <c r="DA18"/>
  <c r="CN18"/>
  <c r="HQ17"/>
  <c r="GQ17"/>
  <c r="FP17"/>
  <c r="EP17"/>
  <c r="DM17"/>
  <c r="DN17"/>
  <c r="CA17"/>
  <c r="AV17"/>
  <c r="AW17"/>
  <c r="V17"/>
  <c r="GP16"/>
  <c r="GQ16"/>
  <c r="GD16"/>
  <c r="EO16"/>
  <c r="EP16"/>
  <c r="EA16"/>
  <c r="AV16"/>
  <c r="AW16"/>
  <c r="IE26"/>
  <c r="IF26" s="1"/>
  <c r="HP16"/>
  <c r="HQ16"/>
  <c r="FO16"/>
  <c r="FP16"/>
  <c r="DM16"/>
  <c r="DN16"/>
  <c r="HQ15"/>
  <c r="GQ15"/>
  <c r="FP15"/>
  <c r="EP15"/>
  <c r="DN15"/>
  <c r="BL15"/>
  <c r="AI15"/>
  <c r="AW14"/>
  <c r="V14"/>
  <c r="BL13"/>
  <c r="AI13"/>
  <c r="AW12"/>
  <c r="V12"/>
  <c r="HQ24" i="20"/>
  <c r="HR24" s="1"/>
  <c r="HJ21" i="17"/>
  <c r="HK21" s="1"/>
  <c r="HJ17"/>
  <c r="HK17" s="1"/>
  <c r="ET26"/>
  <c r="HJ26" s="1"/>
  <c r="HK26" s="1"/>
  <c r="GV25"/>
  <c r="FG25"/>
  <c r="GV24"/>
  <c r="HJ24" s="1"/>
  <c r="HK24" s="1"/>
  <c r="BP23"/>
  <c r="HJ23" s="1"/>
  <c r="HK23" s="1"/>
  <c r="FG22"/>
  <c r="HJ22" s="1"/>
  <c r="HK22" s="1"/>
  <c r="FS25"/>
  <c r="FS24"/>
  <c r="FF24"/>
  <c r="ES23"/>
  <c r="FS22"/>
  <c r="CB22"/>
  <c r="GF21"/>
  <c r="HC18" i="24"/>
  <c r="FP18"/>
  <c r="BY18"/>
  <c r="GP17"/>
  <c r="FP17"/>
  <c r="EP17"/>
  <c r="DN17"/>
  <c r="CN17"/>
  <c r="HD17" s="1"/>
  <c r="HE17" s="1"/>
  <c r="HC16"/>
  <c r="GC16"/>
  <c r="FC16"/>
  <c r="EC16"/>
  <c r="DA16"/>
  <c r="GP15"/>
  <c r="FP15"/>
  <c r="EP15"/>
  <c r="DN15"/>
  <c r="CN15"/>
  <c r="HD15" s="1"/>
  <c r="HE15" s="1"/>
  <c r="HC14"/>
  <c r="GC14"/>
  <c r="FC14"/>
  <c r="EC14"/>
  <c r="DA14"/>
  <c r="GP13"/>
  <c r="FP13"/>
  <c r="EP13"/>
  <c r="DN13"/>
  <c r="CN13"/>
  <c r="HD13" s="1"/>
  <c r="HE13" s="1"/>
  <c r="HC12"/>
  <c r="GC12"/>
  <c r="FC12"/>
  <c r="EC12"/>
  <c r="DA12"/>
  <c r="GP11"/>
  <c r="FP11"/>
  <c r="EP11"/>
  <c r="DN11"/>
  <c r="CN11"/>
  <c r="HD11" s="1"/>
  <c r="HE11" s="1"/>
  <c r="HC10"/>
  <c r="GC10"/>
  <c r="FC10"/>
  <c r="EC10"/>
  <c r="DA10"/>
  <c r="BY10"/>
  <c r="AW10"/>
  <c r="V10"/>
  <c r="HD10" s="1"/>
  <c r="HE10" s="1"/>
  <c r="CG16"/>
  <c r="CN16"/>
  <c r="HD16" s="1"/>
  <c r="HE16" s="1"/>
  <c r="CG14"/>
  <c r="CN14"/>
  <c r="HD14" s="1"/>
  <c r="HE14" s="1"/>
  <c r="CG12"/>
  <c r="CN12"/>
  <c r="HD12" s="1"/>
  <c r="HE12" s="1"/>
  <c r="V22" i="20"/>
  <c r="HQ22" s="1"/>
  <c r="HR22" s="1"/>
  <c r="O22"/>
  <c r="HP33"/>
  <c r="GP33"/>
  <c r="FO33"/>
  <c r="EN33"/>
  <c r="DN33"/>
  <c r="CN33"/>
  <c r="BL33"/>
  <c r="AI33"/>
  <c r="HP31"/>
  <c r="GP31"/>
  <c r="FO31"/>
  <c r="EN31"/>
  <c r="DN31"/>
  <c r="CN31"/>
  <c r="BL31"/>
  <c r="AI31"/>
  <c r="HP30"/>
  <c r="GP30"/>
  <c r="FO30"/>
  <c r="EN30"/>
  <c r="DN30"/>
  <c r="CN30"/>
  <c r="BL30"/>
  <c r="V30"/>
  <c r="HP28"/>
  <c r="GP28"/>
  <c r="FO28"/>
  <c r="EN28"/>
  <c r="DN28"/>
  <c r="CN28"/>
  <c r="BL28"/>
  <c r="AI28"/>
  <c r="HP27"/>
  <c r="GP27"/>
  <c r="FO27"/>
  <c r="EN27"/>
  <c r="DN27"/>
  <c r="CN27"/>
  <c r="BL27"/>
  <c r="AI27"/>
  <c r="HP25"/>
  <c r="GP25"/>
  <c r="FO25"/>
  <c r="EN25"/>
  <c r="DN25"/>
  <c r="CN25"/>
  <c r="BL25"/>
  <c r="AI25"/>
  <c r="V21"/>
  <c r="HQ21" s="1"/>
  <c r="HR21" s="1"/>
  <c r="O21"/>
  <c r="HQ29"/>
  <c r="HR29" s="1"/>
  <c r="IE20" i="18"/>
  <c r="IF20" s="1"/>
  <c r="IE19"/>
  <c r="IF19" s="1"/>
  <c r="IE18"/>
  <c r="IF18" s="1"/>
  <c r="IE23"/>
  <c r="IF23" s="1"/>
  <c r="IE17"/>
  <c r="IF17" s="1"/>
  <c r="DA15"/>
  <c r="CN15"/>
  <c r="HQ14"/>
  <c r="GQ14"/>
  <c r="FC14"/>
  <c r="EA14"/>
  <c r="CA14"/>
  <c r="HD13"/>
  <c r="GD13"/>
  <c r="EA13"/>
  <c r="CN13"/>
  <c r="HD12"/>
  <c r="GD12"/>
  <c r="FC12"/>
  <c r="EA12"/>
  <c r="CA12"/>
  <c r="HD11"/>
  <c r="GD11"/>
  <c r="FC11"/>
  <c r="EA11"/>
  <c r="CN11"/>
  <c r="HQ10"/>
  <c r="GQ10"/>
  <c r="FP10"/>
  <c r="EP10"/>
  <c r="DN10"/>
  <c r="BL10"/>
  <c r="AI10"/>
  <c r="IE25" l="1"/>
  <c r="IF25" s="1"/>
  <c r="HQ28" i="20"/>
  <c r="HR28" s="1"/>
  <c r="HQ30"/>
  <c r="HR30" s="1"/>
  <c r="HQ19"/>
  <c r="HR19" s="1"/>
  <c r="HF16" i="34"/>
  <c r="HG16" s="1"/>
  <c r="HF18"/>
  <c r="HG18" s="1"/>
  <c r="HF20"/>
  <c r="HG20" s="1"/>
  <c r="HF22"/>
  <c r="HG22" s="1"/>
  <c r="IE21" i="18"/>
  <c r="IF21" s="1"/>
  <c r="IE22"/>
  <c r="IF22" s="1"/>
  <c r="IE16"/>
  <c r="IF16" s="1"/>
  <c r="HQ16" i="20"/>
  <c r="HR16" s="1"/>
  <c r="HQ12"/>
  <c r="HR12" s="1"/>
  <c r="HQ20"/>
  <c r="HR20" s="1"/>
  <c r="HQ14"/>
  <c r="HR14" s="1"/>
  <c r="HQ23"/>
  <c r="HR23" s="1"/>
  <c r="HQ32"/>
  <c r="HR32" s="1"/>
  <c r="HQ13"/>
  <c r="HR13" s="1"/>
  <c r="HF27" i="34"/>
  <c r="HG27" s="1"/>
  <c r="HF33"/>
  <c r="HG33" s="1"/>
  <c r="HF10"/>
  <c r="HG10" s="1"/>
  <c r="HF11"/>
  <c r="HG11" s="1"/>
  <c r="HF12"/>
  <c r="HG12" s="1"/>
  <c r="HF14"/>
  <c r="HG14" s="1"/>
  <c r="HF25"/>
  <c r="HG25" s="1"/>
  <c r="HF31"/>
  <c r="HG31" s="1"/>
  <c r="HF34"/>
  <c r="HG34" s="1"/>
  <c r="HF13"/>
  <c r="HG13" s="1"/>
  <c r="HF30"/>
  <c r="HG30" s="1"/>
  <c r="HF24"/>
  <c r="HG24" s="1"/>
  <c r="HF32"/>
  <c r="HG32" s="1"/>
  <c r="HH14" i="22"/>
  <c r="HI14" s="1"/>
  <c r="HH10"/>
  <c r="HI10" s="1"/>
  <c r="HH15"/>
  <c r="HI15" s="1"/>
  <c r="HH18"/>
  <c r="HI18" s="1"/>
  <c r="HJ12" i="17"/>
  <c r="HK12" s="1"/>
  <c r="HJ14"/>
  <c r="HK14" s="1"/>
  <c r="HJ15"/>
  <c r="HK15" s="1"/>
  <c r="HJ20"/>
  <c r="HK20" s="1"/>
  <c r="HJ18"/>
  <c r="HK18" s="1"/>
  <c r="HJ13"/>
  <c r="HK13" s="1"/>
  <c r="HJ19"/>
  <c r="HK19" s="1"/>
  <c r="IE11" i="18"/>
  <c r="IF11" s="1"/>
  <c r="IE12"/>
  <c r="IF12" s="1"/>
  <c r="IE13"/>
  <c r="IF13" s="1"/>
  <c r="IE14"/>
  <c r="IF14" s="1"/>
  <c r="IE24"/>
  <c r="IF24" s="1"/>
  <c r="IE27"/>
  <c r="IF27" s="1"/>
  <c r="HQ10" i="20"/>
  <c r="HR10" s="1"/>
  <c r="HQ11"/>
  <c r="HR11" s="1"/>
  <c r="HQ17"/>
  <c r="HR17" s="1"/>
  <c r="HF26" i="34"/>
  <c r="HG26" s="1"/>
  <c r="HF28"/>
  <c r="HG28" s="1"/>
  <c r="HF29"/>
  <c r="HG29" s="1"/>
  <c r="HH11" i="22"/>
  <c r="HI11" s="1"/>
  <c r="HH12"/>
  <c r="HI12" s="1"/>
  <c r="HH13"/>
  <c r="HI13" s="1"/>
  <c r="HH17"/>
  <c r="HI17" s="1"/>
  <c r="HJ10" i="17"/>
  <c r="HK10" s="1"/>
  <c r="HJ11"/>
  <c r="HK11" s="1"/>
  <c r="HQ33" i="20"/>
  <c r="HR33" s="1"/>
  <c r="HQ31"/>
  <c r="HR31" s="1"/>
  <c r="IE10" i="18"/>
  <c r="IF10" s="1"/>
  <c r="IE15"/>
  <c r="IF15" s="1"/>
  <c r="HQ25" i="20"/>
  <c r="HR25" s="1"/>
  <c r="HQ27"/>
  <c r="HR27" s="1"/>
  <c r="HD18" i="24"/>
  <c r="HE18" s="1"/>
  <c r="HJ25" i="17"/>
  <c r="HK25" s="1"/>
</calcChain>
</file>

<file path=xl/sharedStrings.xml><?xml version="1.0" encoding="utf-8"?>
<sst xmlns="http://schemas.openxmlformats.org/spreadsheetml/2006/main" count="2104" uniqueCount="439">
  <si>
    <t>122KT2</t>
  </si>
  <si>
    <t>522</t>
  </si>
  <si>
    <t>523</t>
  </si>
  <si>
    <t>524</t>
  </si>
  <si>
    <t>525</t>
  </si>
  <si>
    <t>526</t>
  </si>
  <si>
    <t>527</t>
  </si>
  <si>
    <t>528</t>
  </si>
  <si>
    <t>529</t>
  </si>
  <si>
    <t>122MR2</t>
  </si>
  <si>
    <t>530</t>
  </si>
  <si>
    <t>531</t>
  </si>
  <si>
    <t>532</t>
  </si>
  <si>
    <t>122DC2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</si>
  <si>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</si>
  <si>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</si>
  <si>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</si>
  <si>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</si>
  <si>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</si>
  <si>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</si>
  <si>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</si>
  <si>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</si>
  <si>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</si>
  <si>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543</t>
  </si>
  <si>
    <t>122XD2</t>
  </si>
  <si>
    <t>545</t>
  </si>
  <si>
    <t>546</t>
  </si>
  <si>
    <t>547</t>
  </si>
  <si>
    <t>548</t>
  </si>
  <si>
    <t>549</t>
  </si>
  <si>
    <t>550</t>
  </si>
  <si>
    <t>123KT2</t>
  </si>
  <si>
    <t>554</t>
  </si>
  <si>
    <t>555</t>
  </si>
  <si>
    <t>557</t>
  </si>
  <si>
    <t>558</t>
  </si>
  <si>
    <t>559</t>
  </si>
  <si>
    <t>561</t>
  </si>
  <si>
    <t>562</t>
  </si>
  <si>
    <t>563</t>
  </si>
  <si>
    <t>564</t>
  </si>
  <si>
    <t>123KK2</t>
  </si>
  <si>
    <t>565</t>
  </si>
  <si>
    <t>566</t>
  </si>
  <si>
    <t>567</t>
  </si>
  <si>
    <t>568</t>
  </si>
  <si>
    <t>570</t>
  </si>
  <si>
    <t>571</t>
  </si>
  <si>
    <t>572</t>
  </si>
  <si>
    <t>573</t>
  </si>
  <si>
    <t>574</t>
  </si>
  <si>
    <t>123NH2</t>
  </si>
  <si>
    <t>575</t>
  </si>
  <si>
    <t>576</t>
  </si>
  <si>
    <t>577</t>
  </si>
  <si>
    <t>578</t>
  </si>
  <si>
    <t>579</t>
  </si>
  <si>
    <t>580</t>
  </si>
  <si>
    <t>581</t>
  </si>
  <si>
    <t>582</t>
  </si>
  <si>
    <t>585</t>
  </si>
  <si>
    <t>123MR2</t>
  </si>
  <si>
    <t>586</t>
  </si>
  <si>
    <t>587</t>
  </si>
  <si>
    <t>588</t>
  </si>
  <si>
    <t>589</t>
  </si>
  <si>
    <t>591</t>
  </si>
  <si>
    <t>592</t>
  </si>
  <si>
    <t>593</t>
  </si>
  <si>
    <t>594</t>
  </si>
  <si>
    <t>595</t>
  </si>
  <si>
    <t>596</t>
  </si>
  <si>
    <t>597</t>
  </si>
  <si>
    <t>598</t>
  </si>
  <si>
    <t>600</t>
  </si>
  <si>
    <t>602</t>
  </si>
  <si>
    <t>603</t>
  </si>
  <si>
    <t>606</t>
  </si>
  <si>
    <t>607</t>
  </si>
  <si>
    <t>611</t>
  </si>
  <si>
    <t>613</t>
  </si>
  <si>
    <t>615</t>
  </si>
  <si>
    <t>616</t>
  </si>
  <si>
    <t>617</t>
  </si>
  <si>
    <t>123DC2</t>
  </si>
  <si>
    <t>618</t>
  </si>
  <si>
    <t>620</t>
  </si>
  <si>
    <t>621</t>
  </si>
  <si>
    <t>622</t>
  </si>
  <si>
    <t>623</t>
  </si>
  <si>
    <t>626</t>
  </si>
  <si>
    <t>627</t>
  </si>
  <si>
    <t>628</t>
  </si>
  <si>
    <t>631</t>
  </si>
  <si>
    <t>634</t>
  </si>
  <si>
    <t>635</t>
  </si>
  <si>
    <t>637</t>
  </si>
  <si>
    <t>638</t>
  </si>
  <si>
    <t>639</t>
  </si>
  <si>
    <t>123XD2</t>
  </si>
  <si>
    <t>642</t>
  </si>
  <si>
    <t>643</t>
  </si>
  <si>
    <t>644</t>
  </si>
  <si>
    <t>645</t>
  </si>
  <si>
    <t>646</t>
  </si>
  <si>
    <t>648</t>
  </si>
  <si>
    <t>649</t>
  </si>
  <si>
    <t>651</t>
  </si>
  <si>
    <t>653</t>
  </si>
  <si>
    <t>656</t>
  </si>
  <si>
    <t>657</t>
  </si>
  <si>
    <t>658</t>
  </si>
  <si>
    <t>Hồ Minh</t>
  </si>
  <si>
    <t>12/01/1993</t>
  </si>
  <si>
    <t>30/04/1992</t>
  </si>
  <si>
    <t>01/04/1988</t>
  </si>
  <si>
    <t xml:space="preserve">Lê Thanh </t>
  </si>
  <si>
    <t>18/12/1987</t>
  </si>
  <si>
    <t>Lương Nguyễn Xuân</t>
  </si>
  <si>
    <t>Lực</t>
  </si>
  <si>
    <t>Lê Thanh Nhân</t>
  </si>
  <si>
    <t xml:space="preserve">Trương Văn </t>
  </si>
  <si>
    <t>Quách Minh</t>
  </si>
  <si>
    <t xml:space="preserve">Dương Hoàng </t>
  </si>
  <si>
    <t>Em</t>
  </si>
  <si>
    <t>Đào Hoàng</t>
  </si>
  <si>
    <t>02/10/1993</t>
  </si>
  <si>
    <t>1987</t>
  </si>
  <si>
    <t>07/01/1990</t>
  </si>
  <si>
    <t>24/03/1987</t>
  </si>
  <si>
    <t>THI L1</t>
  </si>
  <si>
    <t>THI L2</t>
  </si>
  <si>
    <t>NĂM SINH</t>
  </si>
  <si>
    <t>Phương</t>
  </si>
  <si>
    <t>TBKT</t>
  </si>
  <si>
    <t>ĐTKMH</t>
  </si>
  <si>
    <t>MÃ SỐ HỌC SINH</t>
  </si>
  <si>
    <t>HỌ &amp; TÊN</t>
  </si>
  <si>
    <t>SỞ GIÁO DỤC &amp; ĐÀO TẠO Tp. HỒ CHÍ MINH</t>
  </si>
  <si>
    <t>TRƯỜNG TRUNG CẤP KINH TẾ - KỸ THUẬT SÀI GÒN</t>
  </si>
  <si>
    <t>BẢNG ĐIỂM TỔNG KẾT  - KHÓA HỌC: 2012-2014</t>
  </si>
  <si>
    <t xml:space="preserve">LỚP : 12      KHÓA : 08                NGÀNH: </t>
  </si>
  <si>
    <t>Trần Thị Thanh</t>
  </si>
  <si>
    <t xml:space="preserve">Nguyễn Thị </t>
  </si>
  <si>
    <t>TIN HỌC CĂN BẢN</t>
  </si>
  <si>
    <t>KINH TẾ VI MÔ</t>
  </si>
  <si>
    <t>ANH VĂN CĂN BẢN</t>
  </si>
  <si>
    <t>LUẬT KINH TẾ</t>
  </si>
  <si>
    <t>KỸ NĂNG GIAO TIẾP</t>
  </si>
  <si>
    <t>GIÁO DỤC THỂ CHẤT</t>
  </si>
  <si>
    <t>CHÍNH TRỊ</t>
  </si>
  <si>
    <t>PHÁP LUẬT</t>
  </si>
  <si>
    <t>LÝ THUYẾT TÀI CHÍNH</t>
  </si>
  <si>
    <t>NGUYÊN LÍ KẾ TOÁN</t>
  </si>
  <si>
    <t>HS 1</t>
  </si>
  <si>
    <t>HS 2</t>
  </si>
  <si>
    <t>Tâm</t>
  </si>
  <si>
    <t>An</t>
  </si>
  <si>
    <t>TT</t>
  </si>
  <si>
    <t>Bình</t>
  </si>
  <si>
    <t xml:space="preserve">Nguyễn Thị </t>
  </si>
  <si>
    <t>Uyên</t>
  </si>
  <si>
    <t>ĐIỂM CHÍNH THỨC</t>
  </si>
  <si>
    <t>Tổng kết chung</t>
  </si>
  <si>
    <t>Thảo</t>
  </si>
  <si>
    <t>Trâm</t>
  </si>
  <si>
    <t>Trang</t>
  </si>
  <si>
    <t>Thủy</t>
  </si>
  <si>
    <t>ĐIỂM HỌC LẠI</t>
  </si>
  <si>
    <t>Trân</t>
  </si>
  <si>
    <t>LÝ THUYẾT TIỀN TỆ TÍN DỤNG</t>
  </si>
  <si>
    <t>KINH TẾ CHÍNH TRỊ</t>
  </si>
  <si>
    <t>KẾ TOÁN DOANH NGHIỆP 1</t>
  </si>
  <si>
    <t>Hồng</t>
  </si>
  <si>
    <t>Lâm</t>
  </si>
  <si>
    <t>Linh</t>
  </si>
  <si>
    <t>Nguyên</t>
  </si>
  <si>
    <t>Sang</t>
  </si>
  <si>
    <t>Thanh</t>
  </si>
  <si>
    <t>Thư</t>
  </si>
  <si>
    <t>Tiên</t>
  </si>
  <si>
    <t>Hoàng</t>
  </si>
  <si>
    <t>Huy</t>
  </si>
  <si>
    <t>30/01/1994</t>
  </si>
  <si>
    <t>12/02/1993</t>
  </si>
  <si>
    <t>Ngân</t>
  </si>
  <si>
    <t>Phong</t>
  </si>
  <si>
    <t>NGHIỆP VỤ NGÂN HÀNG 1</t>
  </si>
  <si>
    <t>Duy</t>
  </si>
  <si>
    <t>Hà</t>
  </si>
  <si>
    <t>Hạnh</t>
  </si>
  <si>
    <t>Lân</t>
  </si>
  <si>
    <t>Nguyễn Ngọc</t>
  </si>
  <si>
    <t>Sơn</t>
  </si>
  <si>
    <t>Thúy</t>
  </si>
  <si>
    <t xml:space="preserve">Lê Xuân </t>
  </si>
  <si>
    <t>Nguyễn Văn</t>
  </si>
  <si>
    <t>NGUYÊN LÍ THỐNG KÊ</t>
  </si>
  <si>
    <t>TÂM LÍ ĐẠI CƯƠNG</t>
  </si>
  <si>
    <t>QUẢN TRỊ NHÂN LỰC TÀI CHÍNH</t>
  </si>
  <si>
    <t>ANH VĂN MARKETING 1</t>
  </si>
  <si>
    <t>MARKETING CĂN BẢN</t>
  </si>
  <si>
    <t>Loan</t>
  </si>
  <si>
    <t>KỸ NĂNG GIÁO TIẾP</t>
  </si>
  <si>
    <t>Bùi Thanh</t>
  </si>
  <si>
    <t>Nga</t>
  </si>
  <si>
    <t>Thắng</t>
  </si>
  <si>
    <t>Trung</t>
  </si>
  <si>
    <t>Nguyễn Thị Kim</t>
  </si>
  <si>
    <t>Vũ</t>
  </si>
  <si>
    <t>Khoa</t>
  </si>
  <si>
    <t>24/01/1993</t>
  </si>
  <si>
    <t>Nhi</t>
  </si>
  <si>
    <t>Khanh</t>
  </si>
  <si>
    <t>NGUYỄN LÍ THỐNG KÊ</t>
  </si>
  <si>
    <t>Châu</t>
  </si>
  <si>
    <t>Hiếu</t>
  </si>
  <si>
    <t>Vương</t>
  </si>
  <si>
    <t>TT KẾ TOÁN THỦ CÔNG 1</t>
  </si>
  <si>
    <t>THỰC TẬP NGHIỆP VỤ NGÂN HÀNG 1</t>
  </si>
  <si>
    <t>THỰC TẬP ĐIỀU TRA THỊ TRƯỜNG</t>
  </si>
  <si>
    <t>TIN HỌC</t>
  </si>
  <si>
    <t>Hậu</t>
  </si>
  <si>
    <t>Lê Văn</t>
  </si>
  <si>
    <t>Trần Tấn</t>
  </si>
  <si>
    <t>Toại</t>
  </si>
  <si>
    <t>27/02/1991</t>
  </si>
  <si>
    <t>Đức</t>
  </si>
  <si>
    <t>VẬT LIỆU ĐIỆN</t>
  </si>
  <si>
    <t xml:space="preserve">VẼ KỸ THUẬT ĐIỆN </t>
  </si>
  <si>
    <t>LÝ THUYẾT MẠCH ĐIỆN</t>
  </si>
  <si>
    <t>ĐO LƯỜNG ĐIỆN VÀ CẢM BIẾN</t>
  </si>
  <si>
    <t>KHÍ CỤ ĐIỆN</t>
  </si>
  <si>
    <t>KỸ THUẬT ĐIỆN TỬ</t>
  </si>
  <si>
    <t>MÁY ĐIỆN</t>
  </si>
  <si>
    <t>VẼ THIẾT KẾ ĐIỆN</t>
  </si>
  <si>
    <t>THỰC HÀNH ĐIỆN CƠ BẢN</t>
  </si>
  <si>
    <t>18/04/1991</t>
  </si>
  <si>
    <t>Tùng</t>
  </si>
  <si>
    <t>15/06/1986</t>
  </si>
  <si>
    <t>CƠ KỸ THUẬT</t>
  </si>
  <si>
    <t>Chung</t>
  </si>
  <si>
    <t>Nguyễn Tấn</t>
  </si>
  <si>
    <t>CƠ HỌC LÝ THUYẾT</t>
  </si>
  <si>
    <t>VẼ KỸ THUẬT XÂY DỰNG</t>
  </si>
  <si>
    <t xml:space="preserve">KỸ NĂNG GIAO TIẾP </t>
  </si>
  <si>
    <t>CƠ HỌC KẾT CẤU</t>
  </si>
  <si>
    <t xml:space="preserve">SỨC BỀN VẬT LIỆU </t>
  </si>
  <si>
    <t xml:space="preserve">ĐIỆN KỸ THUẬT </t>
  </si>
  <si>
    <t>VẬT LIỆU XÂY DỰNG</t>
  </si>
  <si>
    <t xml:space="preserve">TRẮC ĐỊA </t>
  </si>
  <si>
    <t>KẾT CẤU BÊ TÔNG CỐT THÉP</t>
  </si>
  <si>
    <t>TT  TRẮC ĐỊA</t>
  </si>
  <si>
    <t>TT BÊ TÔNG CỐT THÉP, NỀ MỘC CƠ BẢN</t>
  </si>
  <si>
    <t>Hưng</t>
  </si>
  <si>
    <t>30/01/1979</t>
  </si>
  <si>
    <t>12/03/1990</t>
  </si>
  <si>
    <t>Bin</t>
  </si>
  <si>
    <t xml:space="preserve">Lê Thị Nguyên </t>
  </si>
  <si>
    <t>Lý</t>
  </si>
  <si>
    <t>30/11/1985</t>
  </si>
  <si>
    <t xml:space="preserve">Nguyễn Thị Tuyết </t>
  </si>
  <si>
    <t>Mai</t>
  </si>
  <si>
    <t>Võ Thị</t>
  </si>
  <si>
    <t>Hẹn</t>
  </si>
  <si>
    <t>14/12/1991</t>
  </si>
  <si>
    <t>Triệu Huệ</t>
  </si>
  <si>
    <t>00/00/1994</t>
  </si>
  <si>
    <t xml:space="preserve">Nguyễn Thị Thanh </t>
  </si>
  <si>
    <t>13/06/1981</t>
  </si>
  <si>
    <t>Trần Hồ Thúy</t>
  </si>
  <si>
    <t>Thạch</t>
  </si>
  <si>
    <t>Bùi Ngọc Lan</t>
  </si>
  <si>
    <t>Hứa Ngọc</t>
  </si>
  <si>
    <t>26/09/1994</t>
  </si>
  <si>
    <t>Phạm Phước</t>
  </si>
  <si>
    <t>22/02/1990</t>
  </si>
  <si>
    <t xml:space="preserve">Phan Lê Tường </t>
  </si>
  <si>
    <t>15/02/1989</t>
  </si>
  <si>
    <t>Văn Công Vương</t>
  </si>
  <si>
    <t>29/05/1987</t>
  </si>
  <si>
    <t xml:space="preserve">Đinh Hoàng </t>
  </si>
  <si>
    <t>09/11/1994</t>
  </si>
  <si>
    <t xml:space="preserve">Vũ Đức </t>
  </si>
  <si>
    <t>10/11/1983</t>
  </si>
  <si>
    <t xml:space="preserve">Nguyễn </t>
  </si>
  <si>
    <t>11/10/1989</t>
  </si>
  <si>
    <t>Vy</t>
  </si>
  <si>
    <t>Hà Thị Thúy</t>
  </si>
  <si>
    <t>22/08/1986</t>
  </si>
  <si>
    <t>Trường</t>
  </si>
  <si>
    <t>Nguyễn Hồng</t>
  </si>
  <si>
    <t xml:space="preserve">Nguyễn Thanh </t>
  </si>
  <si>
    <t>27/07/1992</t>
  </si>
  <si>
    <t xml:space="preserve">Võ Trọng </t>
  </si>
  <si>
    <t>Bình</t>
  </si>
  <si>
    <t>Võ Quế</t>
  </si>
  <si>
    <t>22/06/1994</t>
  </si>
  <si>
    <t xml:space="preserve">Trịnh Thị Kim </t>
  </si>
  <si>
    <t>01/08/1992</t>
  </si>
  <si>
    <t>Hoan</t>
  </si>
  <si>
    <t xml:space="preserve">Hoàng </t>
  </si>
  <si>
    <t>01/11/1986</t>
  </si>
  <si>
    <t>Định</t>
  </si>
  <si>
    <t xml:space="preserve">Nguyễn Văn </t>
  </si>
  <si>
    <t>06/05/1990</t>
  </si>
  <si>
    <t>Đạt</t>
  </si>
  <si>
    <t xml:space="preserve">Phùng Lâm Vinh </t>
  </si>
  <si>
    <t>Gia</t>
  </si>
  <si>
    <t>Đinh Trần Hoàng</t>
  </si>
  <si>
    <t>13/08/1993</t>
  </si>
  <si>
    <t>Ánh</t>
  </si>
  <si>
    <t>Tô Thị Kim</t>
  </si>
  <si>
    <t>1984</t>
  </si>
  <si>
    <t>Út</t>
  </si>
  <si>
    <t>02/02/1993</t>
  </si>
  <si>
    <t>Nương</t>
  </si>
  <si>
    <t xml:space="preserve">Phạm Thị Nhị </t>
  </si>
  <si>
    <t>30/12/1994</t>
  </si>
  <si>
    <t>Hồ Thị Ngọc</t>
  </si>
  <si>
    <t>22/06/1993</t>
  </si>
  <si>
    <t>Giang</t>
  </si>
  <si>
    <t>Nguyễn Thị Trường</t>
  </si>
  <si>
    <t>15/10/1993</t>
  </si>
  <si>
    <t xml:space="preserve">Nguyễn Thị Anh </t>
  </si>
  <si>
    <t>04/03/1993</t>
  </si>
  <si>
    <t xml:space="preserve">Nguyễn Thủy </t>
  </si>
  <si>
    <t>04/11/1992</t>
  </si>
  <si>
    <t xml:space="preserve">Nguyễn Hữu </t>
  </si>
  <si>
    <t>28/02/1991</t>
  </si>
  <si>
    <t xml:space="preserve">Nguyễn Thị Minh </t>
  </si>
  <si>
    <t>24/10/1990</t>
  </si>
  <si>
    <t>Thảo</t>
  </si>
  <si>
    <t>Ngô Trần Loan</t>
  </si>
  <si>
    <t>16/01/1992</t>
  </si>
  <si>
    <t>Toán</t>
  </si>
  <si>
    <t>Tuyết</t>
  </si>
  <si>
    <t>07/09/1988</t>
  </si>
  <si>
    <t xml:space="preserve">Bùi Thị Thúy </t>
  </si>
  <si>
    <t>Kiều</t>
  </si>
  <si>
    <t>26/03/1987</t>
  </si>
  <si>
    <t xml:space="preserve">Nguyễn Phú </t>
  </si>
  <si>
    <t>20/10/1992</t>
  </si>
  <si>
    <t>Trương Hoài</t>
  </si>
  <si>
    <t>12/02/1989</t>
  </si>
  <si>
    <t xml:space="preserve">Lê Thị </t>
  </si>
  <si>
    <t>05/04/1993</t>
  </si>
  <si>
    <t xml:space="preserve">Đặng Thị </t>
  </si>
  <si>
    <t>Khá</t>
  </si>
  <si>
    <t xml:space="preserve">Trương Thị Xuân </t>
  </si>
  <si>
    <t>25/02/1990</t>
  </si>
  <si>
    <t>Hồ Sĩ</t>
  </si>
  <si>
    <t>Thành</t>
  </si>
  <si>
    <t>Chênh Ngọc</t>
  </si>
  <si>
    <t>Quỳnh</t>
  </si>
  <si>
    <t>04/01/1989</t>
  </si>
  <si>
    <t>Trần Thị Hồng</t>
  </si>
  <si>
    <t>Trần Thành</t>
  </si>
  <si>
    <t>24/07/1987</t>
  </si>
  <si>
    <t xml:space="preserve">Nguyễn Thuần </t>
  </si>
  <si>
    <t>Kháng</t>
  </si>
  <si>
    <t xml:space="preserve">Nguyễn Thị Phương </t>
  </si>
  <si>
    <t>14/09/1988</t>
  </si>
  <si>
    <t>Nguyễn Kim</t>
  </si>
  <si>
    <t>16/08/1993</t>
  </si>
  <si>
    <t>Hà Thị Hồng</t>
  </si>
  <si>
    <t>19/04/1990</t>
  </si>
  <si>
    <t>Huỳnh Thị Phương</t>
  </si>
  <si>
    <t>16/10/1987</t>
  </si>
  <si>
    <t>Nguyễn Minh Cảnh</t>
  </si>
  <si>
    <t xml:space="preserve">Trương Thị </t>
  </si>
  <si>
    <t>Thủy</t>
  </si>
  <si>
    <t>20/08/1992</t>
  </si>
  <si>
    <t xml:space="preserve">Nguyễn Tuyết Quyền </t>
  </si>
  <si>
    <t>05/04/1989</t>
  </si>
  <si>
    <t xml:space="preserve">Hoàng Thị </t>
  </si>
  <si>
    <t>15/05/1988</t>
  </si>
  <si>
    <t>Ngô Tuyết</t>
  </si>
  <si>
    <t>Nhung</t>
  </si>
  <si>
    <t>02/01/1987</t>
  </si>
  <si>
    <t>16/02/1982</t>
  </si>
  <si>
    <t xml:space="preserve">Trần Nguyễn Tú </t>
  </si>
  <si>
    <t xml:space="preserve">Phạm Xuân </t>
  </si>
  <si>
    <t>Hào</t>
  </si>
  <si>
    <t>20/03/1984</t>
  </si>
  <si>
    <t>Hoàng Lam</t>
  </si>
  <si>
    <t>10/01/1983</t>
  </si>
  <si>
    <t>Nguyễn Việt</t>
  </si>
  <si>
    <t>08/06/1983</t>
  </si>
  <si>
    <t xml:space="preserve">Trần Văn </t>
  </si>
  <si>
    <t>21/02/1987</t>
  </si>
  <si>
    <t>Hải</t>
  </si>
  <si>
    <t>24/07/1972</t>
  </si>
  <si>
    <t>Thêm</t>
  </si>
  <si>
    <t>07/10/1991</t>
  </si>
  <si>
    <t xml:space="preserve">Vũ Văn </t>
  </si>
  <si>
    <t>Hạnh</t>
  </si>
  <si>
    <t>30/01/1987</t>
  </si>
  <si>
    <t xml:space="preserve">Trần Đăng </t>
  </si>
  <si>
    <t>Nguyễn Ngọc</t>
  </si>
  <si>
    <t>19/06/1987</t>
  </si>
  <si>
    <t>Trịnh Bá</t>
  </si>
  <si>
    <t>Toàn</t>
  </si>
  <si>
    <t>15/10/1983</t>
  </si>
  <si>
    <t xml:space="preserve">Phạm Văn </t>
  </si>
  <si>
    <t>Phụng</t>
  </si>
  <si>
    <t xml:space="preserve">Lê Trúc </t>
  </si>
  <si>
    <t>Võ Minh</t>
  </si>
  <si>
    <t>Cao Đình</t>
  </si>
  <si>
    <t>02/10/1989</t>
  </si>
  <si>
    <t>Ánh</t>
  </si>
  <si>
    <t>11/12/1988</t>
  </si>
  <si>
    <t>Hoại</t>
  </si>
  <si>
    <t>13/09/1986</t>
  </si>
  <si>
    <t>27/06/1977</t>
  </si>
  <si>
    <t xml:space="preserve">Hà Thanh </t>
  </si>
  <si>
    <t>24/02/1974</t>
  </si>
  <si>
    <t xml:space="preserve">Đỗ Quốc </t>
  </si>
  <si>
    <t>Tài</t>
  </si>
  <si>
    <t>18/10/1983</t>
  </si>
  <si>
    <t xml:space="preserve">Nguyễn Trung </t>
  </si>
  <si>
    <t>Hiếu</t>
  </si>
  <si>
    <t>03/02/1988</t>
  </si>
  <si>
    <t xml:space="preserve">Trần Kim </t>
  </si>
  <si>
    <t>Tuyến</t>
  </si>
  <si>
    <t>1986</t>
  </si>
  <si>
    <t>Trần Quang</t>
  </si>
  <si>
    <t>Mạnh</t>
  </si>
  <si>
    <t>30/12/1983</t>
  </si>
  <si>
    <t>20/10/1985</t>
  </si>
  <si>
    <t xml:space="preserve">Trần Đình </t>
  </si>
  <si>
    <t>31/07/1987</t>
  </si>
  <si>
    <t>Dương Quốc</t>
  </si>
  <si>
    <t xml:space="preserve">Lưu Hoàng </t>
  </si>
  <si>
    <t xml:space="preserve">Đặng Thị Duyên </t>
  </si>
  <si>
    <t>ĐTBC</t>
  </si>
  <si>
    <t>XẾP LOẠI</t>
  </si>
  <si>
    <t>NGHIÊN CỨU MARKETING</t>
  </si>
  <si>
    <t xml:space="preserve">KẾT CẤU THÉP GỖ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</si>
</sst>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dd/mm/yyyy;@"/>
    <numFmt numFmtId="166" formatCode="#,##0.0"/>
  </numFmts>
  <fonts count="20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VNI-Times"/>
    </font>
    <font>
      <sz val="8"/>
      <name val="VNI-Times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0"/>
      <name val="vni-times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2" fillId="0" borderId="0"/>
    <xf numFmtId="0" fontId="13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164" fontId="9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6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 applyAlignment="1">
      <alignment horizontal="center"/>
    </xf>
    <xf numFmtId="166" fontId="7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166" fontId="8" fillId="2" borderId="0" xfId="0" applyNumberFormat="1" applyFont="1" applyFill="1"/>
    <xf numFmtId="0" fontId="9" fillId="2" borderId="0" xfId="0" applyFont="1" applyFill="1"/>
    <xf numFmtId="0" fontId="7" fillId="2" borderId="0" xfId="0" applyFont="1" applyFill="1"/>
    <xf numFmtId="164" fontId="6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 wrapText="1"/>
    </xf>
    <xf numFmtId="166" fontId="9" fillId="6" borderId="1" xfId="0" applyNumberFormat="1" applyFont="1" applyFill="1" applyBorder="1" applyAlignment="1">
      <alignment horizontal="center" vertical="center"/>
    </xf>
    <xf numFmtId="166" fontId="9" fillId="6" borderId="1" xfId="0" applyNumberFormat="1" applyFont="1" applyFill="1" applyBorder="1" applyAlignment="1">
      <alignment horizontal="center" vertical="center" wrapText="1"/>
    </xf>
    <xf numFmtId="164" fontId="9" fillId="6" borderId="4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64" fontId="9" fillId="6" borderId="3" xfId="0" applyNumberFormat="1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/>
    </xf>
    <xf numFmtId="166" fontId="9" fillId="6" borderId="3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1" fillId="7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9" fillId="6" borderId="3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164" fontId="9" fillId="6" borderId="5" xfId="0" applyNumberFormat="1" applyFont="1" applyFill="1" applyBorder="1" applyAlignment="1">
      <alignment horizontal="center" vertical="center"/>
    </xf>
    <xf numFmtId="164" fontId="9" fillId="6" borderId="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164" fontId="10" fillId="2" borderId="1" xfId="0" applyNumberFormat="1" applyFont="1" applyFill="1" applyBorder="1" applyAlignment="1">
      <alignment horizontal="center" vertical="center" wrapText="1"/>
    </xf>
    <xf numFmtId="164" fontId="11" fillId="7" borderId="12" xfId="0" applyNumberFormat="1" applyFont="1" applyFill="1" applyBorder="1" applyAlignment="1">
      <alignment horizontal="center" vertical="center"/>
    </xf>
    <xf numFmtId="164" fontId="11" fillId="8" borderId="1" xfId="0" applyNumberFormat="1" applyFont="1" applyFill="1" applyBorder="1" applyAlignment="1">
      <alignment horizontal="center" vertical="center"/>
    </xf>
    <xf numFmtId="164" fontId="9" fillId="10" borderId="1" xfId="0" applyNumberFormat="1" applyFont="1" applyFill="1" applyBorder="1" applyAlignment="1">
      <alignment horizontal="center" vertical="center"/>
    </xf>
    <xf numFmtId="166" fontId="9" fillId="10" borderId="1" xfId="0" applyNumberFormat="1" applyFont="1" applyFill="1" applyBorder="1" applyAlignment="1">
      <alignment horizontal="center" vertical="center"/>
    </xf>
    <xf numFmtId="164" fontId="6" fillId="10" borderId="1" xfId="0" applyNumberFormat="1" applyFont="1" applyFill="1" applyBorder="1" applyAlignment="1">
      <alignment horizontal="center" vertical="center"/>
    </xf>
    <xf numFmtId="166" fontId="9" fillId="10" borderId="1" xfId="0" applyNumberFormat="1" applyFont="1" applyFill="1" applyBorder="1" applyAlignment="1">
      <alignment horizontal="center" vertical="center" wrapText="1"/>
    </xf>
    <xf numFmtId="166" fontId="6" fillId="10" borderId="1" xfId="0" applyNumberFormat="1" applyFont="1" applyFill="1" applyBorder="1" applyAlignment="1">
      <alignment horizontal="center" vertical="center"/>
    </xf>
    <xf numFmtId="164" fontId="9" fillId="10" borderId="1" xfId="0" applyNumberFormat="1" applyFont="1" applyFill="1" applyBorder="1" applyAlignment="1">
      <alignment horizontal="center" vertical="center" wrapText="1"/>
    </xf>
    <xf numFmtId="164" fontId="9" fillId="10" borderId="5" xfId="0" applyNumberFormat="1" applyFont="1" applyFill="1" applyBorder="1" applyAlignment="1">
      <alignment horizontal="center" vertical="center"/>
    </xf>
    <xf numFmtId="164" fontId="9" fillId="10" borderId="2" xfId="0" applyNumberFormat="1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vertical="center" wrapText="1"/>
    </xf>
    <xf numFmtId="164" fontId="10" fillId="2" borderId="6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66" fontId="9" fillId="2" borderId="7" xfId="0" applyNumberFormat="1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7" xfId="0" quotePrefix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8" fillId="10" borderId="7" xfId="0" applyFont="1" applyFill="1" applyBorder="1" applyAlignment="1">
      <alignment horizontal="left" vertical="center"/>
    </xf>
    <xf numFmtId="0" fontId="19" fillId="10" borderId="5" xfId="0" applyFont="1" applyFill="1" applyBorder="1" applyAlignment="1">
      <alignment horizontal="left" vertical="center"/>
    </xf>
    <xf numFmtId="0" fontId="16" fillId="12" borderId="1" xfId="0" applyFont="1" applyFill="1" applyBorder="1" applyAlignment="1">
      <alignment horizontal="center" vertical="center"/>
    </xf>
    <xf numFmtId="0" fontId="16" fillId="12" borderId="7" xfId="0" applyFont="1" applyFill="1" applyBorder="1" applyAlignment="1">
      <alignment horizontal="left" vertical="center"/>
    </xf>
    <xf numFmtId="0" fontId="16" fillId="12" borderId="5" xfId="0" applyFont="1" applyFill="1" applyBorder="1" applyAlignment="1">
      <alignment horizontal="left" vertical="center"/>
    </xf>
    <xf numFmtId="14" fontId="16" fillId="12" borderId="1" xfId="0" applyNumberFormat="1" applyFont="1" applyFill="1" applyBorder="1" applyAlignment="1">
      <alignment horizontal="center" vertical="center"/>
    </xf>
    <xf numFmtId="0" fontId="16" fillId="12" borderId="7" xfId="0" applyFont="1" applyFill="1" applyBorder="1" applyAlignment="1">
      <alignment horizontal="center" vertical="center"/>
    </xf>
    <xf numFmtId="49" fontId="16" fillId="12" borderId="1" xfId="0" applyNumberFormat="1" applyFont="1" applyFill="1" applyBorder="1" applyAlignment="1">
      <alignment horizontal="center" vertical="center"/>
    </xf>
    <xf numFmtId="0" fontId="18" fillId="12" borderId="7" xfId="0" applyFont="1" applyFill="1" applyBorder="1" applyAlignment="1">
      <alignment horizontal="center" vertical="center"/>
    </xf>
    <xf numFmtId="0" fontId="18" fillId="12" borderId="7" xfId="0" applyFont="1" applyFill="1" applyBorder="1" applyAlignment="1">
      <alignment horizontal="left" vertical="center"/>
    </xf>
    <xf numFmtId="0" fontId="19" fillId="12" borderId="5" xfId="0" applyFont="1" applyFill="1" applyBorder="1" applyAlignment="1">
      <alignment horizontal="left" vertical="center"/>
    </xf>
    <xf numFmtId="165" fontId="18" fillId="12" borderId="1" xfId="0" applyNumberFormat="1" applyFont="1" applyFill="1" applyBorder="1" applyAlignment="1">
      <alignment horizontal="center" vertical="center"/>
    </xf>
    <xf numFmtId="14" fontId="18" fillId="12" borderId="1" xfId="0" applyNumberFormat="1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horizontal="left" vertical="center"/>
    </xf>
    <xf numFmtId="0" fontId="15" fillId="12" borderId="5" xfId="0" applyFont="1" applyFill="1" applyBorder="1" applyAlignment="1">
      <alignment horizontal="left" vertical="center"/>
    </xf>
    <xf numFmtId="49" fontId="14" fillId="12" borderId="1" xfId="0" applyNumberFormat="1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9" borderId="7" xfId="0" applyFont="1" applyFill="1" applyBorder="1" applyAlignment="1">
      <alignment horizontal="left" vertical="center"/>
    </xf>
    <xf numFmtId="0" fontId="19" fillId="9" borderId="5" xfId="0" applyFont="1" applyFill="1" applyBorder="1" applyAlignment="1">
      <alignment horizontal="left" vertical="center"/>
    </xf>
    <xf numFmtId="49" fontId="18" fillId="9" borderId="1" xfId="0" quotePrefix="1" applyNumberFormat="1" applyFont="1" applyFill="1" applyBorder="1" applyAlignment="1">
      <alignment horizontal="center" vertical="center"/>
    </xf>
    <xf numFmtId="49" fontId="18" fillId="9" borderId="1" xfId="0" applyNumberFormat="1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left" vertical="center"/>
    </xf>
    <xf numFmtId="0" fontId="17" fillId="10" borderId="5" xfId="0" applyFont="1" applyFill="1" applyBorder="1" applyAlignment="1">
      <alignment horizontal="left" vertical="center"/>
    </xf>
    <xf numFmtId="0" fontId="16" fillId="10" borderId="1" xfId="0" quotePrefix="1" applyFont="1" applyFill="1" applyBorder="1" applyAlignment="1">
      <alignment horizontal="center" vertical="center"/>
    </xf>
    <xf numFmtId="14" fontId="16" fillId="10" borderId="1" xfId="0" applyNumberFormat="1" applyFont="1" applyFill="1" applyBorder="1" applyAlignment="1">
      <alignment horizontal="center" vertical="center"/>
    </xf>
    <xf numFmtId="14" fontId="16" fillId="10" borderId="1" xfId="0" quotePrefix="1" applyNumberFormat="1" applyFont="1" applyFill="1" applyBorder="1" applyAlignment="1">
      <alignment horizontal="center" vertical="center"/>
    </xf>
    <xf numFmtId="14" fontId="16" fillId="10" borderId="1" xfId="4" quotePrefix="1" applyNumberFormat="1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/>
    </xf>
    <xf numFmtId="14" fontId="16" fillId="3" borderId="1" xfId="0" quotePrefix="1" applyNumberFormat="1" applyFont="1" applyFill="1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/>
    </xf>
    <xf numFmtId="0" fontId="16" fillId="3" borderId="1" xfId="0" quotePrefix="1" applyFont="1" applyFill="1" applyBorder="1" applyAlignment="1">
      <alignment horizontal="center" vertical="center"/>
    </xf>
    <xf numFmtId="0" fontId="16" fillId="3" borderId="1" xfId="3" quotePrefix="1" applyFont="1" applyFill="1" applyBorder="1" applyAlignment="1">
      <alignment horizontal="center" vertical="center"/>
    </xf>
    <xf numFmtId="0" fontId="14" fillId="13" borderId="7" xfId="0" applyFont="1" applyFill="1" applyBorder="1" applyAlignment="1">
      <alignment horizontal="left" vertical="center"/>
    </xf>
    <xf numFmtId="0" fontId="15" fillId="13" borderId="5" xfId="0" applyFont="1" applyFill="1" applyBorder="1" applyAlignment="1">
      <alignment horizontal="left" vertical="center"/>
    </xf>
    <xf numFmtId="49" fontId="14" fillId="13" borderId="1" xfId="0" applyNumberFormat="1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8" fillId="10" borderId="1" xfId="0" quotePrefix="1" applyFont="1" applyFill="1" applyBorder="1" applyAlignment="1">
      <alignment horizontal="center" vertical="center"/>
    </xf>
    <xf numFmtId="14" fontId="18" fillId="10" borderId="1" xfId="0" applyNumberFormat="1" applyFont="1" applyFill="1" applyBorder="1" applyAlignment="1">
      <alignment horizontal="center" vertical="center"/>
    </xf>
    <xf numFmtId="165" fontId="18" fillId="10" borderId="1" xfId="0" applyNumberFormat="1" applyFont="1" applyFill="1" applyBorder="1" applyAlignment="1">
      <alignment horizontal="center" vertical="center"/>
    </xf>
    <xf numFmtId="14" fontId="18" fillId="10" borderId="1" xfId="0" quotePrefix="1" applyNumberFormat="1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165" fontId="16" fillId="1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1" xfId="0" quotePrefix="1" applyFont="1" applyFill="1" applyBorder="1" applyAlignment="1">
      <alignment horizontal="center" vertical="center"/>
    </xf>
    <xf numFmtId="14" fontId="18" fillId="0" borderId="1" xfId="0" quotePrefix="1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14" fontId="18" fillId="0" borderId="3" xfId="0" quotePrefix="1" applyNumberFormat="1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164" fontId="9" fillId="10" borderId="4" xfId="0" applyNumberFormat="1" applyFont="1" applyFill="1" applyBorder="1" applyAlignment="1">
      <alignment horizontal="center" vertical="center"/>
    </xf>
    <xf numFmtId="164" fontId="6" fillId="10" borderId="5" xfId="0" applyNumberFormat="1" applyFont="1" applyFill="1" applyBorder="1" applyAlignment="1">
      <alignment horizontal="center" vertical="center"/>
    </xf>
    <xf numFmtId="164" fontId="9" fillId="10" borderId="7" xfId="0" applyNumberFormat="1" applyFont="1" applyFill="1" applyBorder="1" applyAlignment="1">
      <alignment horizontal="center" vertical="center"/>
    </xf>
    <xf numFmtId="14" fontId="8" fillId="2" borderId="0" xfId="0" applyNumberFormat="1" applyFont="1" applyFill="1"/>
    <xf numFmtId="0" fontId="14" fillId="0" borderId="7" xfId="0" quotePrefix="1" applyFont="1" applyFill="1" applyBorder="1" applyAlignment="1">
      <alignment horizontal="center" vertical="center"/>
    </xf>
    <xf numFmtId="164" fontId="9" fillId="14" borderId="5" xfId="0" applyNumberFormat="1" applyFont="1" applyFill="1" applyBorder="1" applyAlignment="1">
      <alignment horizontal="center" vertical="center"/>
    </xf>
    <xf numFmtId="164" fontId="9" fillId="14" borderId="1" xfId="0" applyNumberFormat="1" applyFont="1" applyFill="1" applyBorder="1" applyAlignment="1">
      <alignment horizontal="center" vertical="center"/>
    </xf>
    <xf numFmtId="164" fontId="6" fillId="14" borderId="1" xfId="0" applyNumberFormat="1" applyFont="1" applyFill="1" applyBorder="1" applyAlignment="1">
      <alignment horizontal="center" vertical="center"/>
    </xf>
    <xf numFmtId="166" fontId="9" fillId="2" borderId="4" xfId="0" applyNumberFormat="1" applyFont="1" applyFill="1" applyBorder="1" applyAlignment="1">
      <alignment horizontal="center" vertical="center"/>
    </xf>
    <xf numFmtId="166" fontId="9" fillId="2" borderId="8" xfId="0" applyNumberFormat="1" applyFont="1" applyFill="1" applyBorder="1" applyAlignment="1">
      <alignment horizontal="center" vertical="center"/>
    </xf>
    <xf numFmtId="166" fontId="9" fillId="2" borderId="15" xfId="0" applyNumberFormat="1" applyFont="1" applyFill="1" applyBorder="1" applyAlignment="1">
      <alignment horizontal="center" vertical="center"/>
    </xf>
    <xf numFmtId="166" fontId="9" fillId="2" borderId="16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9" fontId="6" fillId="2" borderId="0" xfId="5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0" borderId="11" xfId="0" applyBorder="1"/>
    <xf numFmtId="0" fontId="0" fillId="0" borderId="10" xfId="0" applyBorder="1"/>
    <xf numFmtId="0" fontId="6" fillId="11" borderId="5" xfId="0" applyFont="1" applyFill="1" applyBorder="1" applyAlignment="1">
      <alignment horizontal="center" vertical="center" wrapText="1"/>
    </xf>
    <xf numFmtId="0" fontId="0" fillId="0" borderId="17" xfId="0" applyBorder="1"/>
    <xf numFmtId="166" fontId="6" fillId="11" borderId="3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2" xfId="2"/>
    <cellStyle name="Normal_Sheet1" xfId="3"/>
    <cellStyle name="Normal_Sheet1_1" xfId="4"/>
    <cellStyle name="Percent" xfId="5" builtinId="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HK29"/>
  <sheetViews>
    <sheetView workbookViewId="0">
      <pane xSplit="7" ySplit="9" topLeftCell="H10" activePane="bottomRight" state="frozen"/>
      <selection pane="topRight" activeCell="F1" sqref="F1"/>
      <selection pane="bottomLeft" activeCell="A9" sqref="A9"/>
      <selection pane="bottomRight" activeCell="A10" sqref="A10:A26"/>
    </sheetView>
  </sheetViews>
  <sheetFormatPr defaultRowHeight="11.25"/>
  <cols>
    <col min="1" max="1" width="2.7109375" style="12" customWidth="1"/>
    <col min="2" max="2" width="6.85546875" style="12" customWidth="1"/>
    <col min="3" max="3" width="4" style="12" customWidth="1"/>
    <col min="4" max="4" width="11.5703125" style="12" customWidth="1"/>
    <col min="5" max="5" width="15.5703125" style="12" customWidth="1"/>
    <col min="6" max="6" width="8.28515625" style="12" customWidth="1"/>
    <col min="7" max="7" width="10" style="12" customWidth="1"/>
    <col min="8" max="14" width="3.28515625" style="12" customWidth="1"/>
    <col min="15" max="15" width="4.140625" style="12" bestFit="1" customWidth="1"/>
    <col min="16" max="19" width="3.28515625" style="12" hidden="1" customWidth="1"/>
    <col min="20" max="20" width="3.140625" style="12" hidden="1" customWidth="1"/>
    <col min="21" max="22" width="3.7109375" style="12" hidden="1" customWidth="1"/>
    <col min="23" max="23" width="4.140625" style="12" hidden="1" customWidth="1"/>
    <col min="24" max="24" width="4.5703125" style="12" customWidth="1"/>
    <col min="25" max="30" width="3.28515625" style="12" customWidth="1"/>
    <col min="31" max="36" width="3.28515625" style="12" hidden="1" customWidth="1"/>
    <col min="37" max="44" width="3.28515625" style="12" customWidth="1"/>
    <col min="45" max="50" width="3.28515625" style="12" hidden="1" customWidth="1"/>
    <col min="51" max="59" width="3.28515625" style="12" customWidth="1"/>
    <col min="60" max="67" width="3.28515625" style="12" hidden="1" customWidth="1"/>
    <col min="68" max="74" width="3.28515625" style="12" customWidth="1"/>
    <col min="75" max="80" width="3.28515625" style="12" hidden="1" customWidth="1"/>
    <col min="81" max="102" width="3.28515625" style="12" customWidth="1"/>
    <col min="103" max="108" width="3.28515625" style="12" hidden="1" customWidth="1"/>
    <col min="109" max="115" width="3.28515625" style="12" customWidth="1"/>
    <col min="116" max="121" width="3.28515625" style="12" hidden="1" customWidth="1"/>
    <col min="122" max="130" width="3.28515625" style="12" customWidth="1"/>
    <col min="131" max="136" width="3.28515625" style="12" hidden="1" customWidth="1"/>
    <col min="137" max="143" width="3.28515625" style="12" customWidth="1"/>
    <col min="144" max="149" width="3.28515625" style="12" hidden="1" customWidth="1"/>
    <col min="150" max="156" width="3.28515625" style="12" customWidth="1"/>
    <col min="157" max="162" width="3.28515625" style="12" hidden="1" customWidth="1"/>
    <col min="163" max="168" width="3.28515625" style="12" customWidth="1"/>
    <col min="169" max="169" width="4.140625" style="12" bestFit="1" customWidth="1"/>
    <col min="170" max="171" width="3.28515625" style="12" hidden="1" customWidth="1"/>
    <col min="172" max="172" width="3.140625" style="12" hidden="1" customWidth="1"/>
    <col min="173" max="174" width="3.7109375" style="12" hidden="1" customWidth="1"/>
    <col min="175" max="175" width="4.140625" style="12" hidden="1" customWidth="1"/>
    <col min="176" max="176" width="6" style="12" customWidth="1"/>
    <col min="177" max="182" width="3.28515625" style="12" customWidth="1"/>
    <col min="183" max="188" width="3.28515625" style="12" hidden="1" customWidth="1"/>
    <col min="189" max="197" width="3.28515625" style="12" customWidth="1"/>
    <col min="198" max="203" width="3.28515625" style="12" hidden="1" customWidth="1"/>
    <col min="204" max="210" width="3.28515625" style="12" customWidth="1"/>
    <col min="211" max="216" width="3.28515625" style="12" hidden="1" customWidth="1"/>
    <col min="217" max="217" width="3.28515625" style="12" customWidth="1"/>
    <col min="218" max="16384" width="9.140625" style="12"/>
  </cols>
  <sheetData>
    <row r="1" spans="1:219">
      <c r="A1" s="13" t="s">
        <v>138</v>
      </c>
      <c r="B1" s="14"/>
      <c r="C1" s="14"/>
      <c r="D1" s="14"/>
      <c r="E1" s="14"/>
      <c r="F1" s="14"/>
      <c r="G1" s="14"/>
    </row>
    <row r="2" spans="1:219">
      <c r="A2" s="13" t="s">
        <v>139</v>
      </c>
      <c r="B2" s="14"/>
      <c r="C2" s="14"/>
      <c r="D2" s="14"/>
      <c r="E2" s="14"/>
      <c r="F2" s="14"/>
      <c r="G2" s="14"/>
    </row>
    <row r="3" spans="1:219">
      <c r="A3" s="212" t="s">
        <v>140</v>
      </c>
      <c r="B3" s="212"/>
      <c r="C3" s="212"/>
      <c r="D3" s="212"/>
      <c r="E3" s="212"/>
      <c r="F3" s="212"/>
      <c r="G3" s="212"/>
    </row>
    <row r="4" spans="1:219">
      <c r="A4" s="213" t="s">
        <v>141</v>
      </c>
      <c r="B4" s="213"/>
      <c r="C4" s="213"/>
      <c r="D4" s="213"/>
      <c r="E4" s="213"/>
      <c r="F4" s="213"/>
      <c r="G4" s="213"/>
    </row>
    <row r="5" spans="1:219" ht="22.5" customHeight="1">
      <c r="A5" s="17"/>
      <c r="B5" s="18"/>
      <c r="C5" s="18"/>
      <c r="D5" s="18"/>
      <c r="E5" s="18"/>
      <c r="F5" s="18"/>
      <c r="G5" s="18"/>
    </row>
    <row r="6" spans="1:219" ht="21" customHeight="1">
      <c r="A6" s="197" t="s">
        <v>158</v>
      </c>
      <c r="B6" s="201" t="s">
        <v>136</v>
      </c>
      <c r="C6" s="206"/>
      <c r="D6" s="207"/>
      <c r="E6" s="201" t="s">
        <v>137</v>
      </c>
      <c r="F6" s="207"/>
      <c r="G6" s="197" t="s">
        <v>132</v>
      </c>
      <c r="H6" s="204" t="s">
        <v>150</v>
      </c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108">
        <v>5</v>
      </c>
      <c r="Y6" s="204" t="s">
        <v>151</v>
      </c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108">
        <v>2</v>
      </c>
      <c r="AL6" s="204" t="s">
        <v>144</v>
      </c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108">
        <v>2</v>
      </c>
      <c r="AZ6" s="204" t="s">
        <v>146</v>
      </c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108">
        <v>5</v>
      </c>
      <c r="BQ6" s="204" t="s">
        <v>203</v>
      </c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108">
        <v>2</v>
      </c>
      <c r="CD6" s="204" t="s">
        <v>197</v>
      </c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108">
        <v>3</v>
      </c>
      <c r="CQ6" s="204" t="s">
        <v>153</v>
      </c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108">
        <v>4</v>
      </c>
      <c r="DF6" s="204" t="s">
        <v>149</v>
      </c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108">
        <v>2</v>
      </c>
      <c r="DS6" s="204" t="s">
        <v>171</v>
      </c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108">
        <v>5</v>
      </c>
      <c r="EH6" s="204" t="s">
        <v>145</v>
      </c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108">
        <v>3</v>
      </c>
      <c r="EU6" s="204" t="s">
        <v>152</v>
      </c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108">
        <v>3</v>
      </c>
      <c r="FH6" s="204" t="s">
        <v>147</v>
      </c>
      <c r="FI6" s="205"/>
      <c r="FJ6" s="205"/>
      <c r="FK6" s="205"/>
      <c r="FL6" s="205"/>
      <c r="FM6" s="205"/>
      <c r="FN6" s="205"/>
      <c r="FO6" s="205"/>
      <c r="FP6" s="205"/>
      <c r="FQ6" s="205"/>
      <c r="FR6" s="205"/>
      <c r="FS6" s="205"/>
      <c r="FT6" s="108">
        <v>2</v>
      </c>
      <c r="FU6" s="204" t="s">
        <v>170</v>
      </c>
      <c r="FV6" s="205"/>
      <c r="FW6" s="205"/>
      <c r="FX6" s="205"/>
      <c r="FY6" s="205"/>
      <c r="FZ6" s="205"/>
      <c r="GA6" s="205"/>
      <c r="GB6" s="205"/>
      <c r="GC6" s="205"/>
      <c r="GD6" s="205"/>
      <c r="GE6" s="205"/>
      <c r="GF6" s="205"/>
      <c r="GG6" s="108">
        <v>3</v>
      </c>
      <c r="GH6" s="204" t="s">
        <v>172</v>
      </c>
      <c r="GI6" s="205"/>
      <c r="GJ6" s="205"/>
      <c r="GK6" s="205"/>
      <c r="GL6" s="205"/>
      <c r="GM6" s="205"/>
      <c r="GN6" s="205"/>
      <c r="GO6" s="205"/>
      <c r="GP6" s="205"/>
      <c r="GQ6" s="205"/>
      <c r="GR6" s="205"/>
      <c r="GS6" s="205"/>
      <c r="GT6" s="205"/>
      <c r="GU6" s="205"/>
      <c r="GV6" s="108">
        <v>4</v>
      </c>
      <c r="GW6" s="204" t="s">
        <v>218</v>
      </c>
      <c r="GX6" s="205"/>
      <c r="GY6" s="205"/>
      <c r="GZ6" s="205"/>
      <c r="HA6" s="205"/>
      <c r="HB6" s="205"/>
      <c r="HC6" s="205"/>
      <c r="HD6" s="205"/>
      <c r="HE6" s="205"/>
      <c r="HF6" s="205"/>
      <c r="HG6" s="205"/>
      <c r="HH6" s="205"/>
      <c r="HI6" s="108">
        <v>3</v>
      </c>
      <c r="HJ6" s="200" t="s">
        <v>435</v>
      </c>
      <c r="HK6" s="200" t="s">
        <v>436</v>
      </c>
    </row>
    <row r="7" spans="1:219" ht="17.25" customHeight="1">
      <c r="A7" s="198"/>
      <c r="B7" s="202"/>
      <c r="C7" s="208"/>
      <c r="D7" s="209"/>
      <c r="E7" s="202"/>
      <c r="F7" s="209"/>
      <c r="G7" s="198"/>
      <c r="H7" s="200" t="s">
        <v>162</v>
      </c>
      <c r="I7" s="200"/>
      <c r="J7" s="200"/>
      <c r="K7" s="200"/>
      <c r="L7" s="200"/>
      <c r="M7" s="200"/>
      <c r="N7" s="200"/>
      <c r="O7" s="200"/>
      <c r="P7" s="200" t="s">
        <v>168</v>
      </c>
      <c r="Q7" s="200"/>
      <c r="R7" s="200"/>
      <c r="S7" s="200"/>
      <c r="T7" s="200"/>
      <c r="U7" s="200"/>
      <c r="V7" s="200"/>
      <c r="W7" s="200"/>
      <c r="X7" s="201" t="s">
        <v>163</v>
      </c>
      <c r="Y7" s="200" t="s">
        <v>162</v>
      </c>
      <c r="Z7" s="200"/>
      <c r="AA7" s="200"/>
      <c r="AB7" s="200"/>
      <c r="AC7" s="200"/>
      <c r="AD7" s="200"/>
      <c r="AE7" s="200" t="s">
        <v>168</v>
      </c>
      <c r="AF7" s="200"/>
      <c r="AG7" s="200"/>
      <c r="AH7" s="200"/>
      <c r="AI7" s="200"/>
      <c r="AJ7" s="200"/>
      <c r="AK7" s="201" t="s">
        <v>163</v>
      </c>
      <c r="AL7" s="200" t="s">
        <v>162</v>
      </c>
      <c r="AM7" s="200"/>
      <c r="AN7" s="200"/>
      <c r="AO7" s="200"/>
      <c r="AP7" s="200"/>
      <c r="AQ7" s="200"/>
      <c r="AR7" s="200"/>
      <c r="AS7" s="200" t="s">
        <v>168</v>
      </c>
      <c r="AT7" s="200"/>
      <c r="AU7" s="200"/>
      <c r="AV7" s="200"/>
      <c r="AW7" s="200"/>
      <c r="AX7" s="200"/>
      <c r="AY7" s="201" t="s">
        <v>163</v>
      </c>
      <c r="AZ7" s="200" t="s">
        <v>162</v>
      </c>
      <c r="BA7" s="200"/>
      <c r="BB7" s="200"/>
      <c r="BC7" s="200"/>
      <c r="BD7" s="200"/>
      <c r="BE7" s="200"/>
      <c r="BF7" s="200"/>
      <c r="BG7" s="200"/>
      <c r="BH7" s="200" t="s">
        <v>168</v>
      </c>
      <c r="BI7" s="200"/>
      <c r="BJ7" s="200"/>
      <c r="BK7" s="200"/>
      <c r="BL7" s="200"/>
      <c r="BM7" s="200"/>
      <c r="BN7" s="200"/>
      <c r="BO7" s="200"/>
      <c r="BP7" s="201" t="s">
        <v>163</v>
      </c>
      <c r="BQ7" s="200" t="s">
        <v>162</v>
      </c>
      <c r="BR7" s="200"/>
      <c r="BS7" s="200"/>
      <c r="BT7" s="200"/>
      <c r="BU7" s="200"/>
      <c r="BV7" s="200"/>
      <c r="BW7" s="200" t="s">
        <v>168</v>
      </c>
      <c r="BX7" s="200"/>
      <c r="BY7" s="200"/>
      <c r="BZ7" s="200"/>
      <c r="CA7" s="200"/>
      <c r="CB7" s="200"/>
      <c r="CC7" s="201" t="s">
        <v>163</v>
      </c>
      <c r="CD7" s="200" t="s">
        <v>162</v>
      </c>
      <c r="CE7" s="200"/>
      <c r="CF7" s="200"/>
      <c r="CG7" s="200"/>
      <c r="CH7" s="200"/>
      <c r="CI7" s="200"/>
      <c r="CJ7" s="200" t="s">
        <v>168</v>
      </c>
      <c r="CK7" s="200"/>
      <c r="CL7" s="200"/>
      <c r="CM7" s="200"/>
      <c r="CN7" s="200"/>
      <c r="CO7" s="200"/>
      <c r="CP7" s="201" t="s">
        <v>163</v>
      </c>
      <c r="CQ7" s="200" t="s">
        <v>162</v>
      </c>
      <c r="CR7" s="200"/>
      <c r="CS7" s="200"/>
      <c r="CT7" s="200"/>
      <c r="CU7" s="200"/>
      <c r="CV7" s="200"/>
      <c r="CW7" s="200"/>
      <c r="CX7" s="200"/>
      <c r="CY7" s="200" t="s">
        <v>168</v>
      </c>
      <c r="CZ7" s="200"/>
      <c r="DA7" s="200"/>
      <c r="DB7" s="200"/>
      <c r="DC7" s="200"/>
      <c r="DD7" s="200"/>
      <c r="DE7" s="201" t="s">
        <v>163</v>
      </c>
      <c r="DF7" s="200" t="s">
        <v>162</v>
      </c>
      <c r="DG7" s="200"/>
      <c r="DH7" s="200"/>
      <c r="DI7" s="200"/>
      <c r="DJ7" s="200"/>
      <c r="DK7" s="200"/>
      <c r="DL7" s="200" t="s">
        <v>168</v>
      </c>
      <c r="DM7" s="200"/>
      <c r="DN7" s="200"/>
      <c r="DO7" s="200"/>
      <c r="DP7" s="200"/>
      <c r="DQ7" s="200"/>
      <c r="DR7" s="201" t="s">
        <v>163</v>
      </c>
      <c r="DS7" s="200" t="s">
        <v>162</v>
      </c>
      <c r="DT7" s="200"/>
      <c r="DU7" s="200"/>
      <c r="DV7" s="200"/>
      <c r="DW7" s="200"/>
      <c r="DX7" s="200"/>
      <c r="DY7" s="200"/>
      <c r="DZ7" s="200"/>
      <c r="EA7" s="200" t="s">
        <v>168</v>
      </c>
      <c r="EB7" s="200"/>
      <c r="EC7" s="200"/>
      <c r="ED7" s="200"/>
      <c r="EE7" s="200"/>
      <c r="EF7" s="200"/>
      <c r="EG7" s="201" t="s">
        <v>163</v>
      </c>
      <c r="EH7" s="200" t="s">
        <v>162</v>
      </c>
      <c r="EI7" s="200"/>
      <c r="EJ7" s="200"/>
      <c r="EK7" s="200"/>
      <c r="EL7" s="200"/>
      <c r="EM7" s="200"/>
      <c r="EN7" s="200" t="s">
        <v>168</v>
      </c>
      <c r="EO7" s="200"/>
      <c r="EP7" s="200"/>
      <c r="EQ7" s="200"/>
      <c r="ER7" s="200"/>
      <c r="ES7" s="200"/>
      <c r="ET7" s="201" t="s">
        <v>163</v>
      </c>
      <c r="EU7" s="200" t="s">
        <v>162</v>
      </c>
      <c r="EV7" s="200"/>
      <c r="EW7" s="200"/>
      <c r="EX7" s="200"/>
      <c r="EY7" s="200"/>
      <c r="EZ7" s="200"/>
      <c r="FA7" s="200" t="s">
        <v>168</v>
      </c>
      <c r="FB7" s="200"/>
      <c r="FC7" s="200"/>
      <c r="FD7" s="200"/>
      <c r="FE7" s="200"/>
      <c r="FF7" s="200"/>
      <c r="FG7" s="201" t="s">
        <v>163</v>
      </c>
      <c r="FH7" s="200" t="s">
        <v>162</v>
      </c>
      <c r="FI7" s="200"/>
      <c r="FJ7" s="200"/>
      <c r="FK7" s="200"/>
      <c r="FL7" s="200"/>
      <c r="FM7" s="200"/>
      <c r="FN7" s="200" t="s">
        <v>168</v>
      </c>
      <c r="FO7" s="200"/>
      <c r="FP7" s="200"/>
      <c r="FQ7" s="200"/>
      <c r="FR7" s="200"/>
      <c r="FS7" s="200"/>
      <c r="FT7" s="201" t="s">
        <v>163</v>
      </c>
      <c r="FU7" s="200" t="s">
        <v>162</v>
      </c>
      <c r="FV7" s="200"/>
      <c r="FW7" s="200"/>
      <c r="FX7" s="200"/>
      <c r="FY7" s="200"/>
      <c r="FZ7" s="200"/>
      <c r="GA7" s="200" t="s">
        <v>168</v>
      </c>
      <c r="GB7" s="200"/>
      <c r="GC7" s="200"/>
      <c r="GD7" s="200"/>
      <c r="GE7" s="200"/>
      <c r="GF7" s="200"/>
      <c r="GG7" s="201" t="s">
        <v>163</v>
      </c>
      <c r="GH7" s="200" t="s">
        <v>162</v>
      </c>
      <c r="GI7" s="200"/>
      <c r="GJ7" s="200"/>
      <c r="GK7" s="200"/>
      <c r="GL7" s="200"/>
      <c r="GM7" s="200"/>
      <c r="GN7" s="200"/>
      <c r="GO7" s="200"/>
      <c r="GP7" s="200" t="s">
        <v>168</v>
      </c>
      <c r="GQ7" s="200"/>
      <c r="GR7" s="200"/>
      <c r="GS7" s="200"/>
      <c r="GT7" s="200"/>
      <c r="GU7" s="200"/>
      <c r="GV7" s="201" t="s">
        <v>163</v>
      </c>
      <c r="GW7" s="200" t="s">
        <v>162</v>
      </c>
      <c r="GX7" s="200"/>
      <c r="GY7" s="200"/>
      <c r="GZ7" s="200"/>
      <c r="HA7" s="200"/>
      <c r="HB7" s="200"/>
      <c r="HC7" s="200" t="s">
        <v>168</v>
      </c>
      <c r="HD7" s="200"/>
      <c r="HE7" s="200"/>
      <c r="HF7" s="200"/>
      <c r="HG7" s="200"/>
      <c r="HH7" s="200"/>
      <c r="HI7" s="197" t="s">
        <v>163</v>
      </c>
      <c r="HJ7" s="200"/>
      <c r="HK7" s="200"/>
    </row>
    <row r="8" spans="1:219" ht="22.5" customHeight="1">
      <c r="A8" s="198"/>
      <c r="B8" s="202"/>
      <c r="C8" s="208"/>
      <c r="D8" s="209"/>
      <c r="E8" s="202"/>
      <c r="F8" s="209"/>
      <c r="G8" s="198"/>
      <c r="H8" s="200" t="s">
        <v>154</v>
      </c>
      <c r="I8" s="200" t="s">
        <v>154</v>
      </c>
      <c r="J8" s="200" t="s">
        <v>155</v>
      </c>
      <c r="K8" s="200" t="s">
        <v>155</v>
      </c>
      <c r="L8" s="200" t="s">
        <v>134</v>
      </c>
      <c r="M8" s="197" t="s">
        <v>130</v>
      </c>
      <c r="N8" s="197" t="s">
        <v>131</v>
      </c>
      <c r="O8" s="197" t="s">
        <v>135</v>
      </c>
      <c r="P8" s="200" t="s">
        <v>154</v>
      </c>
      <c r="Q8" s="200" t="s">
        <v>154</v>
      </c>
      <c r="R8" s="200" t="s">
        <v>155</v>
      </c>
      <c r="S8" s="200" t="s">
        <v>155</v>
      </c>
      <c r="T8" s="200" t="s">
        <v>134</v>
      </c>
      <c r="U8" s="197" t="s">
        <v>130</v>
      </c>
      <c r="V8" s="197" t="s">
        <v>131</v>
      </c>
      <c r="W8" s="197" t="s">
        <v>135</v>
      </c>
      <c r="X8" s="202"/>
      <c r="Y8" s="200" t="s">
        <v>154</v>
      </c>
      <c r="Z8" s="200" t="s">
        <v>155</v>
      </c>
      <c r="AA8" s="200" t="s">
        <v>134</v>
      </c>
      <c r="AB8" s="197" t="s">
        <v>130</v>
      </c>
      <c r="AC8" s="197" t="s">
        <v>131</v>
      </c>
      <c r="AD8" s="197" t="s">
        <v>135</v>
      </c>
      <c r="AE8" s="200" t="s">
        <v>154</v>
      </c>
      <c r="AF8" s="200" t="s">
        <v>155</v>
      </c>
      <c r="AG8" s="200" t="s">
        <v>134</v>
      </c>
      <c r="AH8" s="197" t="s">
        <v>130</v>
      </c>
      <c r="AI8" s="197" t="s">
        <v>131</v>
      </c>
      <c r="AJ8" s="197" t="s">
        <v>135</v>
      </c>
      <c r="AK8" s="202"/>
      <c r="AL8" s="200" t="s">
        <v>154</v>
      </c>
      <c r="AM8" s="200" t="s">
        <v>154</v>
      </c>
      <c r="AN8" s="200" t="s">
        <v>155</v>
      </c>
      <c r="AO8" s="200" t="s">
        <v>134</v>
      </c>
      <c r="AP8" s="197" t="s">
        <v>130</v>
      </c>
      <c r="AQ8" s="197" t="s">
        <v>131</v>
      </c>
      <c r="AR8" s="197" t="s">
        <v>135</v>
      </c>
      <c r="AS8" s="200" t="s">
        <v>154</v>
      </c>
      <c r="AT8" s="200" t="s">
        <v>155</v>
      </c>
      <c r="AU8" s="200" t="s">
        <v>134</v>
      </c>
      <c r="AV8" s="197" t="s">
        <v>130</v>
      </c>
      <c r="AW8" s="197" t="s">
        <v>131</v>
      </c>
      <c r="AX8" s="197" t="s">
        <v>135</v>
      </c>
      <c r="AY8" s="202"/>
      <c r="AZ8" s="200" t="s">
        <v>154</v>
      </c>
      <c r="BA8" s="200" t="s">
        <v>154</v>
      </c>
      <c r="BB8" s="200" t="s">
        <v>155</v>
      </c>
      <c r="BC8" s="200" t="s">
        <v>155</v>
      </c>
      <c r="BD8" s="200" t="s">
        <v>134</v>
      </c>
      <c r="BE8" s="197" t="s">
        <v>130</v>
      </c>
      <c r="BF8" s="197" t="s">
        <v>131</v>
      </c>
      <c r="BG8" s="197" t="s">
        <v>135</v>
      </c>
      <c r="BH8" s="200" t="s">
        <v>154</v>
      </c>
      <c r="BI8" s="200" t="s">
        <v>154</v>
      </c>
      <c r="BJ8" s="200" t="s">
        <v>155</v>
      </c>
      <c r="BK8" s="200" t="s">
        <v>155</v>
      </c>
      <c r="BL8" s="200" t="s">
        <v>134</v>
      </c>
      <c r="BM8" s="197" t="s">
        <v>130</v>
      </c>
      <c r="BN8" s="197" t="s">
        <v>131</v>
      </c>
      <c r="BO8" s="197" t="s">
        <v>135</v>
      </c>
      <c r="BP8" s="202"/>
      <c r="BQ8" s="200" t="s">
        <v>154</v>
      </c>
      <c r="BR8" s="200" t="s">
        <v>155</v>
      </c>
      <c r="BS8" s="200" t="s">
        <v>134</v>
      </c>
      <c r="BT8" s="197" t="s">
        <v>130</v>
      </c>
      <c r="BU8" s="197" t="s">
        <v>131</v>
      </c>
      <c r="BV8" s="197" t="s">
        <v>135</v>
      </c>
      <c r="BW8" s="200" t="s">
        <v>154</v>
      </c>
      <c r="BX8" s="200" t="s">
        <v>155</v>
      </c>
      <c r="BY8" s="200" t="s">
        <v>134</v>
      </c>
      <c r="BZ8" s="197" t="s">
        <v>130</v>
      </c>
      <c r="CA8" s="197" t="s">
        <v>131</v>
      </c>
      <c r="CB8" s="197" t="s">
        <v>135</v>
      </c>
      <c r="CC8" s="202"/>
      <c r="CD8" s="200" t="s">
        <v>154</v>
      </c>
      <c r="CE8" s="200" t="s">
        <v>155</v>
      </c>
      <c r="CF8" s="200" t="s">
        <v>134</v>
      </c>
      <c r="CG8" s="197" t="s">
        <v>130</v>
      </c>
      <c r="CH8" s="197" t="s">
        <v>131</v>
      </c>
      <c r="CI8" s="197" t="s">
        <v>135</v>
      </c>
      <c r="CJ8" s="200" t="s">
        <v>154</v>
      </c>
      <c r="CK8" s="200" t="s">
        <v>155</v>
      </c>
      <c r="CL8" s="200" t="s">
        <v>134</v>
      </c>
      <c r="CM8" s="197" t="s">
        <v>130</v>
      </c>
      <c r="CN8" s="197" t="s">
        <v>131</v>
      </c>
      <c r="CO8" s="197" t="s">
        <v>135</v>
      </c>
      <c r="CP8" s="202"/>
      <c r="CQ8" s="200" t="s">
        <v>154</v>
      </c>
      <c r="CR8" s="200" t="s">
        <v>154</v>
      </c>
      <c r="CS8" s="200" t="s">
        <v>155</v>
      </c>
      <c r="CT8" s="200" t="s">
        <v>155</v>
      </c>
      <c r="CU8" s="200" t="s">
        <v>134</v>
      </c>
      <c r="CV8" s="197" t="s">
        <v>130</v>
      </c>
      <c r="CW8" s="197" t="s">
        <v>131</v>
      </c>
      <c r="CX8" s="197" t="s">
        <v>135</v>
      </c>
      <c r="CY8" s="200" t="s">
        <v>154</v>
      </c>
      <c r="CZ8" s="200" t="s">
        <v>155</v>
      </c>
      <c r="DA8" s="200" t="s">
        <v>134</v>
      </c>
      <c r="DB8" s="197" t="s">
        <v>130</v>
      </c>
      <c r="DC8" s="197" t="s">
        <v>131</v>
      </c>
      <c r="DD8" s="197" t="s">
        <v>135</v>
      </c>
      <c r="DE8" s="202"/>
      <c r="DF8" s="200" t="s">
        <v>154</v>
      </c>
      <c r="DG8" s="200" t="s">
        <v>155</v>
      </c>
      <c r="DH8" s="200" t="s">
        <v>134</v>
      </c>
      <c r="DI8" s="197" t="s">
        <v>130</v>
      </c>
      <c r="DJ8" s="197" t="s">
        <v>131</v>
      </c>
      <c r="DK8" s="197" t="s">
        <v>135</v>
      </c>
      <c r="DL8" s="200" t="s">
        <v>154</v>
      </c>
      <c r="DM8" s="200" t="s">
        <v>155</v>
      </c>
      <c r="DN8" s="200" t="s">
        <v>134</v>
      </c>
      <c r="DO8" s="197" t="s">
        <v>130</v>
      </c>
      <c r="DP8" s="197" t="s">
        <v>131</v>
      </c>
      <c r="DQ8" s="197" t="s">
        <v>135</v>
      </c>
      <c r="DR8" s="202"/>
      <c r="DS8" s="200" t="s">
        <v>154</v>
      </c>
      <c r="DT8" s="200" t="s">
        <v>154</v>
      </c>
      <c r="DU8" s="200" t="s">
        <v>155</v>
      </c>
      <c r="DV8" s="200" t="s">
        <v>155</v>
      </c>
      <c r="DW8" s="200" t="s">
        <v>134</v>
      </c>
      <c r="DX8" s="197" t="s">
        <v>130</v>
      </c>
      <c r="DY8" s="197" t="s">
        <v>131</v>
      </c>
      <c r="DZ8" s="197" t="s">
        <v>135</v>
      </c>
      <c r="EA8" s="200" t="s">
        <v>154</v>
      </c>
      <c r="EB8" s="200" t="s">
        <v>155</v>
      </c>
      <c r="EC8" s="200" t="s">
        <v>134</v>
      </c>
      <c r="ED8" s="197" t="s">
        <v>130</v>
      </c>
      <c r="EE8" s="197" t="s">
        <v>131</v>
      </c>
      <c r="EF8" s="197" t="s">
        <v>135</v>
      </c>
      <c r="EG8" s="202"/>
      <c r="EH8" s="200" t="s">
        <v>154</v>
      </c>
      <c r="EI8" s="200" t="s">
        <v>155</v>
      </c>
      <c r="EJ8" s="200" t="s">
        <v>134</v>
      </c>
      <c r="EK8" s="197" t="s">
        <v>130</v>
      </c>
      <c r="EL8" s="197" t="s">
        <v>131</v>
      </c>
      <c r="EM8" s="197" t="s">
        <v>135</v>
      </c>
      <c r="EN8" s="200" t="s">
        <v>154</v>
      </c>
      <c r="EO8" s="200" t="s">
        <v>155</v>
      </c>
      <c r="EP8" s="200" t="s">
        <v>134</v>
      </c>
      <c r="EQ8" s="197" t="s">
        <v>130</v>
      </c>
      <c r="ER8" s="197" t="s">
        <v>131</v>
      </c>
      <c r="ES8" s="197" t="s">
        <v>135</v>
      </c>
      <c r="ET8" s="202"/>
      <c r="EU8" s="200" t="s">
        <v>154</v>
      </c>
      <c r="EV8" s="200" t="s">
        <v>155</v>
      </c>
      <c r="EW8" s="200" t="s">
        <v>134</v>
      </c>
      <c r="EX8" s="197" t="s">
        <v>130</v>
      </c>
      <c r="EY8" s="197" t="s">
        <v>131</v>
      </c>
      <c r="EZ8" s="197" t="s">
        <v>135</v>
      </c>
      <c r="FA8" s="200" t="s">
        <v>154</v>
      </c>
      <c r="FB8" s="200" t="s">
        <v>155</v>
      </c>
      <c r="FC8" s="200" t="s">
        <v>134</v>
      </c>
      <c r="FD8" s="197" t="s">
        <v>130</v>
      </c>
      <c r="FE8" s="197" t="s">
        <v>131</v>
      </c>
      <c r="FF8" s="197" t="s">
        <v>135</v>
      </c>
      <c r="FG8" s="202"/>
      <c r="FH8" s="200" t="s">
        <v>154</v>
      </c>
      <c r="FI8" s="200" t="s">
        <v>155</v>
      </c>
      <c r="FJ8" s="200" t="s">
        <v>134</v>
      </c>
      <c r="FK8" s="197" t="s">
        <v>130</v>
      </c>
      <c r="FL8" s="197" t="s">
        <v>131</v>
      </c>
      <c r="FM8" s="197" t="s">
        <v>135</v>
      </c>
      <c r="FN8" s="200" t="s">
        <v>154</v>
      </c>
      <c r="FO8" s="200" t="s">
        <v>155</v>
      </c>
      <c r="FP8" s="200" t="s">
        <v>134</v>
      </c>
      <c r="FQ8" s="197" t="s">
        <v>130</v>
      </c>
      <c r="FR8" s="197" t="s">
        <v>131</v>
      </c>
      <c r="FS8" s="197" t="s">
        <v>135</v>
      </c>
      <c r="FT8" s="202"/>
      <c r="FU8" s="200" t="s">
        <v>154</v>
      </c>
      <c r="FV8" s="200" t="s">
        <v>155</v>
      </c>
      <c r="FW8" s="200" t="s">
        <v>134</v>
      </c>
      <c r="FX8" s="197" t="s">
        <v>130</v>
      </c>
      <c r="FY8" s="197" t="s">
        <v>131</v>
      </c>
      <c r="FZ8" s="197" t="s">
        <v>135</v>
      </c>
      <c r="GA8" s="200" t="s">
        <v>154</v>
      </c>
      <c r="GB8" s="200" t="s">
        <v>155</v>
      </c>
      <c r="GC8" s="200" t="s">
        <v>134</v>
      </c>
      <c r="GD8" s="197" t="s">
        <v>130</v>
      </c>
      <c r="GE8" s="197" t="s">
        <v>131</v>
      </c>
      <c r="GF8" s="197" t="s">
        <v>135</v>
      </c>
      <c r="GG8" s="202"/>
      <c r="GH8" s="200" t="s">
        <v>154</v>
      </c>
      <c r="GI8" s="200" t="s">
        <v>154</v>
      </c>
      <c r="GJ8" s="200" t="s">
        <v>155</v>
      </c>
      <c r="GK8" s="200" t="s">
        <v>155</v>
      </c>
      <c r="GL8" s="200" t="s">
        <v>134</v>
      </c>
      <c r="GM8" s="197" t="s">
        <v>130</v>
      </c>
      <c r="GN8" s="197" t="s">
        <v>131</v>
      </c>
      <c r="GO8" s="197" t="s">
        <v>135</v>
      </c>
      <c r="GP8" s="200" t="s">
        <v>154</v>
      </c>
      <c r="GQ8" s="200" t="s">
        <v>155</v>
      </c>
      <c r="GR8" s="200" t="s">
        <v>134</v>
      </c>
      <c r="GS8" s="197" t="s">
        <v>130</v>
      </c>
      <c r="GT8" s="197" t="s">
        <v>131</v>
      </c>
      <c r="GU8" s="197" t="s">
        <v>135</v>
      </c>
      <c r="GV8" s="202"/>
      <c r="GW8" s="200" t="s">
        <v>154</v>
      </c>
      <c r="GX8" s="200" t="s">
        <v>155</v>
      </c>
      <c r="GY8" s="200" t="s">
        <v>134</v>
      </c>
      <c r="GZ8" s="197" t="s">
        <v>130</v>
      </c>
      <c r="HA8" s="197" t="s">
        <v>131</v>
      </c>
      <c r="HB8" s="197" t="s">
        <v>135</v>
      </c>
      <c r="HC8" s="200" t="s">
        <v>154</v>
      </c>
      <c r="HD8" s="200" t="s">
        <v>155</v>
      </c>
      <c r="HE8" s="200" t="s">
        <v>134</v>
      </c>
      <c r="HF8" s="197" t="s">
        <v>130</v>
      </c>
      <c r="HG8" s="197" t="s">
        <v>131</v>
      </c>
      <c r="HH8" s="197" t="s">
        <v>135</v>
      </c>
      <c r="HI8" s="198"/>
      <c r="HJ8" s="200"/>
      <c r="HK8" s="200"/>
    </row>
    <row r="9" spans="1:219">
      <c r="A9" s="199"/>
      <c r="B9" s="203"/>
      <c r="C9" s="210"/>
      <c r="D9" s="211"/>
      <c r="E9" s="203"/>
      <c r="F9" s="211"/>
      <c r="G9" s="199"/>
      <c r="H9" s="200"/>
      <c r="I9" s="200"/>
      <c r="J9" s="200"/>
      <c r="K9" s="200"/>
      <c r="L9" s="200"/>
      <c r="M9" s="199"/>
      <c r="N9" s="199"/>
      <c r="O9" s="199"/>
      <c r="P9" s="200"/>
      <c r="Q9" s="200"/>
      <c r="R9" s="200"/>
      <c r="S9" s="200"/>
      <c r="T9" s="200"/>
      <c r="U9" s="199"/>
      <c r="V9" s="199"/>
      <c r="W9" s="199"/>
      <c r="X9" s="203"/>
      <c r="Y9" s="200"/>
      <c r="Z9" s="200"/>
      <c r="AA9" s="200"/>
      <c r="AB9" s="199"/>
      <c r="AC9" s="199"/>
      <c r="AD9" s="199"/>
      <c r="AE9" s="200"/>
      <c r="AF9" s="200"/>
      <c r="AG9" s="200"/>
      <c r="AH9" s="199"/>
      <c r="AI9" s="199"/>
      <c r="AJ9" s="199"/>
      <c r="AK9" s="203"/>
      <c r="AL9" s="200"/>
      <c r="AM9" s="200"/>
      <c r="AN9" s="200"/>
      <c r="AO9" s="200"/>
      <c r="AP9" s="199"/>
      <c r="AQ9" s="199"/>
      <c r="AR9" s="199"/>
      <c r="AS9" s="200"/>
      <c r="AT9" s="200"/>
      <c r="AU9" s="200"/>
      <c r="AV9" s="199"/>
      <c r="AW9" s="199"/>
      <c r="AX9" s="199"/>
      <c r="AY9" s="203"/>
      <c r="AZ9" s="200"/>
      <c r="BA9" s="200"/>
      <c r="BB9" s="200"/>
      <c r="BC9" s="200"/>
      <c r="BD9" s="200"/>
      <c r="BE9" s="199"/>
      <c r="BF9" s="199"/>
      <c r="BG9" s="199"/>
      <c r="BH9" s="200"/>
      <c r="BI9" s="200"/>
      <c r="BJ9" s="200"/>
      <c r="BK9" s="200"/>
      <c r="BL9" s="200"/>
      <c r="BM9" s="199"/>
      <c r="BN9" s="199"/>
      <c r="BO9" s="199"/>
      <c r="BP9" s="203"/>
      <c r="BQ9" s="200"/>
      <c r="BR9" s="200"/>
      <c r="BS9" s="200"/>
      <c r="BT9" s="199"/>
      <c r="BU9" s="199"/>
      <c r="BV9" s="199"/>
      <c r="BW9" s="200"/>
      <c r="BX9" s="200"/>
      <c r="BY9" s="200"/>
      <c r="BZ9" s="199"/>
      <c r="CA9" s="199"/>
      <c r="CB9" s="199"/>
      <c r="CC9" s="203"/>
      <c r="CD9" s="200"/>
      <c r="CE9" s="200"/>
      <c r="CF9" s="200"/>
      <c r="CG9" s="199"/>
      <c r="CH9" s="199"/>
      <c r="CI9" s="199"/>
      <c r="CJ9" s="200"/>
      <c r="CK9" s="200"/>
      <c r="CL9" s="200"/>
      <c r="CM9" s="199"/>
      <c r="CN9" s="199"/>
      <c r="CO9" s="199"/>
      <c r="CP9" s="203"/>
      <c r="CQ9" s="200"/>
      <c r="CR9" s="200"/>
      <c r="CS9" s="200"/>
      <c r="CT9" s="200"/>
      <c r="CU9" s="200"/>
      <c r="CV9" s="199"/>
      <c r="CW9" s="199"/>
      <c r="CX9" s="199"/>
      <c r="CY9" s="200"/>
      <c r="CZ9" s="200"/>
      <c r="DA9" s="200"/>
      <c r="DB9" s="199"/>
      <c r="DC9" s="199"/>
      <c r="DD9" s="199"/>
      <c r="DE9" s="203"/>
      <c r="DF9" s="200"/>
      <c r="DG9" s="200"/>
      <c r="DH9" s="200"/>
      <c r="DI9" s="199"/>
      <c r="DJ9" s="199"/>
      <c r="DK9" s="199"/>
      <c r="DL9" s="200"/>
      <c r="DM9" s="200"/>
      <c r="DN9" s="200"/>
      <c r="DO9" s="199"/>
      <c r="DP9" s="199"/>
      <c r="DQ9" s="199"/>
      <c r="DR9" s="203"/>
      <c r="DS9" s="200"/>
      <c r="DT9" s="200"/>
      <c r="DU9" s="200"/>
      <c r="DV9" s="200"/>
      <c r="DW9" s="200"/>
      <c r="DX9" s="199"/>
      <c r="DY9" s="199"/>
      <c r="DZ9" s="199"/>
      <c r="EA9" s="200"/>
      <c r="EB9" s="200"/>
      <c r="EC9" s="200"/>
      <c r="ED9" s="199"/>
      <c r="EE9" s="199"/>
      <c r="EF9" s="199"/>
      <c r="EG9" s="203"/>
      <c r="EH9" s="200"/>
      <c r="EI9" s="200"/>
      <c r="EJ9" s="200"/>
      <c r="EK9" s="199"/>
      <c r="EL9" s="199"/>
      <c r="EM9" s="199"/>
      <c r="EN9" s="200"/>
      <c r="EO9" s="200"/>
      <c r="EP9" s="200"/>
      <c r="EQ9" s="199"/>
      <c r="ER9" s="199"/>
      <c r="ES9" s="199"/>
      <c r="ET9" s="203"/>
      <c r="EU9" s="200"/>
      <c r="EV9" s="200"/>
      <c r="EW9" s="200"/>
      <c r="EX9" s="199"/>
      <c r="EY9" s="199"/>
      <c r="EZ9" s="199"/>
      <c r="FA9" s="200"/>
      <c r="FB9" s="200"/>
      <c r="FC9" s="200"/>
      <c r="FD9" s="199"/>
      <c r="FE9" s="199"/>
      <c r="FF9" s="199"/>
      <c r="FG9" s="203"/>
      <c r="FH9" s="200"/>
      <c r="FI9" s="200"/>
      <c r="FJ9" s="200"/>
      <c r="FK9" s="199"/>
      <c r="FL9" s="199"/>
      <c r="FM9" s="199"/>
      <c r="FN9" s="200"/>
      <c r="FO9" s="200"/>
      <c r="FP9" s="200"/>
      <c r="FQ9" s="199"/>
      <c r="FR9" s="199"/>
      <c r="FS9" s="199"/>
      <c r="FT9" s="203"/>
      <c r="FU9" s="200"/>
      <c r="FV9" s="200"/>
      <c r="FW9" s="200"/>
      <c r="FX9" s="199"/>
      <c r="FY9" s="199"/>
      <c r="FZ9" s="199"/>
      <c r="GA9" s="200"/>
      <c r="GB9" s="200"/>
      <c r="GC9" s="200"/>
      <c r="GD9" s="199"/>
      <c r="GE9" s="199"/>
      <c r="GF9" s="199"/>
      <c r="GG9" s="203"/>
      <c r="GH9" s="200"/>
      <c r="GI9" s="200"/>
      <c r="GJ9" s="200"/>
      <c r="GK9" s="200"/>
      <c r="GL9" s="200"/>
      <c r="GM9" s="199"/>
      <c r="GN9" s="199"/>
      <c r="GO9" s="199"/>
      <c r="GP9" s="200"/>
      <c r="GQ9" s="200"/>
      <c r="GR9" s="200"/>
      <c r="GS9" s="199"/>
      <c r="GT9" s="199"/>
      <c r="GU9" s="199"/>
      <c r="GV9" s="203"/>
      <c r="GW9" s="200"/>
      <c r="GX9" s="200"/>
      <c r="GY9" s="200"/>
      <c r="GZ9" s="199"/>
      <c r="HA9" s="199"/>
      <c r="HB9" s="199"/>
      <c r="HC9" s="200"/>
      <c r="HD9" s="200"/>
      <c r="HE9" s="200"/>
      <c r="HF9" s="199"/>
      <c r="HG9" s="199"/>
      <c r="HH9" s="199"/>
      <c r="HI9" s="199"/>
      <c r="HJ9" s="200"/>
      <c r="HK9" s="200"/>
    </row>
    <row r="10" spans="1:219" s="113" customFormat="1" ht="26.25" customHeight="1">
      <c r="A10" s="25">
        <v>1</v>
      </c>
      <c r="B10" s="129" t="s">
        <v>0</v>
      </c>
      <c r="C10" s="123" t="s">
        <v>1</v>
      </c>
      <c r="D10" s="123" t="str">
        <f t="shared" ref="D10:D26" si="0">B10&amp;C10</f>
        <v>122KT2522</v>
      </c>
      <c r="E10" s="130" t="s">
        <v>196</v>
      </c>
      <c r="F10" s="131" t="s">
        <v>257</v>
      </c>
      <c r="G10" s="132">
        <v>33395</v>
      </c>
      <c r="H10" s="28">
        <v>5</v>
      </c>
      <c r="I10" s="28">
        <v>6</v>
      </c>
      <c r="J10" s="28">
        <v>6</v>
      </c>
      <c r="K10" s="28">
        <v>5</v>
      </c>
      <c r="L10" s="8">
        <f t="shared" ref="L10:L17" si="1">ROUND((H10+I10+J10*2+K10*2)/6,1)</f>
        <v>5.5</v>
      </c>
      <c r="M10" s="6"/>
      <c r="N10" s="6"/>
      <c r="O10" s="24">
        <f t="shared" ref="O10:O17" si="2">ROUND((MAX(M10:N10)+L10)/2,1)</f>
        <v>2.8</v>
      </c>
      <c r="P10" s="10"/>
      <c r="Q10" s="10"/>
      <c r="R10" s="10"/>
      <c r="S10" s="6"/>
      <c r="T10" s="6">
        <f t="shared" ref="T10:T26" si="3">ROUND((P10+S10*2+Q10+R10*2)/6,1)</f>
        <v>0</v>
      </c>
      <c r="U10" s="6"/>
      <c r="V10" s="6"/>
      <c r="W10" s="10">
        <f t="shared" ref="W10:W17" si="4">ROUND((MAX(U10:V10)+T10)/2,1)</f>
        <v>0</v>
      </c>
      <c r="X10" s="56">
        <f t="shared" ref="X10:X17" si="5">IF(T10=0,(MAX(M10,N10)+L10)/2,(MAX(U10,V10)+T10)/2)</f>
        <v>2.75</v>
      </c>
      <c r="Y10" s="28">
        <v>5</v>
      </c>
      <c r="Z10" s="28">
        <v>5</v>
      </c>
      <c r="AA10" s="6">
        <f t="shared" ref="AA10:AA17" si="6">ROUND((Y10+Z10*2)/3,1)</f>
        <v>5</v>
      </c>
      <c r="AB10" s="6"/>
      <c r="AC10" s="6"/>
      <c r="AD10" s="24">
        <f t="shared" ref="AD10:AD17" si="7">ROUND((MAX(AB10:AC10)+AA10)/2,1)</f>
        <v>2.5</v>
      </c>
      <c r="AE10" s="10"/>
      <c r="AF10" s="6"/>
      <c r="AG10" s="6">
        <f t="shared" ref="AG10:AG17" si="8">ROUND((AE10+AF10*2)/3,1)</f>
        <v>0</v>
      </c>
      <c r="AH10" s="6"/>
      <c r="AI10" s="6"/>
      <c r="AJ10" s="10">
        <f t="shared" ref="AJ10:AJ17" si="9">ROUND((MAX(AH10:AI10)+AG10)/2,1)</f>
        <v>0</v>
      </c>
      <c r="AK10" s="56">
        <f t="shared" ref="AK10:AK17" si="10">IF(AG10=0,(MAX(AB10,AC10)+AA10)/2,(MAX(AH10,AI10)+AG10)/2)</f>
        <v>2.5</v>
      </c>
      <c r="AL10" s="28"/>
      <c r="AM10" s="28"/>
      <c r="AN10" s="4"/>
      <c r="AO10" s="6">
        <f>ROUND((AM10+AN10*2)/3,1)</f>
        <v>0</v>
      </c>
      <c r="AP10" s="6"/>
      <c r="AQ10" s="6"/>
      <c r="AR10" s="24">
        <f t="shared" ref="AR10:AR17" si="11">ROUND((MAX(AP10:AQ10)+AO10)/2,1)</f>
        <v>0</v>
      </c>
      <c r="AS10" s="10"/>
      <c r="AT10" s="6"/>
      <c r="AU10" s="6">
        <f t="shared" ref="AU10:AU17" si="12">ROUND((AS10+AT10*2)/3,1)</f>
        <v>0</v>
      </c>
      <c r="AV10" s="6"/>
      <c r="AW10" s="6"/>
      <c r="AX10" s="10">
        <f t="shared" ref="AX10:AX17" si="13">ROUND((MAX(AV10:AW10)+AU10)/2,1)</f>
        <v>0</v>
      </c>
      <c r="AY10" s="56">
        <f t="shared" ref="AY10:AY17" si="14">IF(AU10=0,(MAX(AP10,AQ10)+AO10)/2,(MAX(AV10,AW10)+AU10)/2)</f>
        <v>0</v>
      </c>
      <c r="AZ10" s="192"/>
      <c r="BA10" s="192"/>
      <c r="BB10" s="192"/>
      <c r="BC10" s="192"/>
      <c r="BD10" s="8">
        <f t="shared" ref="BD10:BD17" si="15">ROUND((AZ10+BA10+BB10*2+BC10*2)/6,1)</f>
        <v>0</v>
      </c>
      <c r="BE10" s="70"/>
      <c r="BF10" s="6"/>
      <c r="BG10" s="24">
        <f t="shared" ref="BG10:BG17" si="16">ROUND((MAX(BE10:BF10)+BD10)/2,1)</f>
        <v>0</v>
      </c>
      <c r="BH10" s="10"/>
      <c r="BI10" s="10"/>
      <c r="BJ10" s="10"/>
      <c r="BK10" s="6"/>
      <c r="BL10" s="6">
        <f t="shared" ref="BL10:BL17" si="17">ROUND((BH10+BK10*2)/3,1)</f>
        <v>0</v>
      </c>
      <c r="BM10" s="6"/>
      <c r="BN10" s="6"/>
      <c r="BO10" s="10">
        <f t="shared" ref="BO10:BO17" si="18">ROUND((MAX(BM10:BN10)+BL10)/2,1)</f>
        <v>0</v>
      </c>
      <c r="BP10" s="56">
        <f t="shared" ref="BP10:BP17" si="19">IF(BL10=0,(MAX(BE10,BF10)+BD10)/2,(MAX(BM10,BN10)+BL10)/2)</f>
        <v>0</v>
      </c>
      <c r="BQ10" s="28">
        <v>8</v>
      </c>
      <c r="BR10" s="28">
        <v>6</v>
      </c>
      <c r="BS10" s="6">
        <f t="shared" ref="BS10:BS17" si="20">ROUND((BQ10+BR10*2)/3,1)</f>
        <v>6.7</v>
      </c>
      <c r="BT10" s="70"/>
      <c r="BU10" s="6"/>
      <c r="BV10" s="24">
        <f t="shared" ref="BV10:BV17" si="21">ROUND((MAX(BT10:BU10)+BS10)/2,1)</f>
        <v>3.4</v>
      </c>
      <c r="BW10" s="10"/>
      <c r="BX10" s="6"/>
      <c r="BY10" s="6">
        <f t="shared" ref="BY10:BY17" si="22">ROUND((BW10+BX10*2)/3,1)</f>
        <v>0</v>
      </c>
      <c r="BZ10" s="6"/>
      <c r="CA10" s="6"/>
      <c r="CB10" s="10">
        <f t="shared" ref="CB10:CB17" si="23">ROUND((MAX(BZ10:CA10)+BY10)/2,1)</f>
        <v>0</v>
      </c>
      <c r="CC10" s="56">
        <f t="shared" ref="CC10:CC17" si="24">IF(BY10=0,(MAX(BT10,BU10)+BS10)/2,(MAX(BZ10,CA10)+BY10)/2)</f>
        <v>3.35</v>
      </c>
      <c r="CD10" s="192"/>
      <c r="CE10" s="192"/>
      <c r="CF10" s="6">
        <f t="shared" ref="CF10:CF17" si="25">ROUND((CD10+CE10*2)/3,1)</f>
        <v>0</v>
      </c>
      <c r="CG10" s="70"/>
      <c r="CH10" s="6"/>
      <c r="CI10" s="24">
        <f t="shared" ref="CI10:CI17" si="26">ROUND((MAX(CG10:CH10)+CF10)/2,1)</f>
        <v>0</v>
      </c>
      <c r="CJ10" s="10"/>
      <c r="CK10" s="6"/>
      <c r="CL10" s="6">
        <f t="shared" ref="CL10:CL17" si="27">ROUND((CJ10+CK10*2)/3,1)</f>
        <v>0</v>
      </c>
      <c r="CM10" s="6"/>
      <c r="CN10" s="6"/>
      <c r="CO10" s="10">
        <f t="shared" ref="CO10:CO17" si="28">ROUND((MAX(CM10:CN10)+CL10)/2,1)</f>
        <v>0</v>
      </c>
      <c r="CP10" s="56">
        <f t="shared" ref="CP10:CP17" si="29">IF(CL10=0,(MAX(CG10,CH10)+CF10)/2,(MAX(CM10,CN10)+CL10)/2)</f>
        <v>0</v>
      </c>
      <c r="CQ10" s="28">
        <v>9</v>
      </c>
      <c r="CR10" s="28"/>
      <c r="CS10" s="28"/>
      <c r="CT10" s="28">
        <v>9</v>
      </c>
      <c r="CU10" s="6">
        <f t="shared" ref="CU10:CU17" si="30">ROUND((CQ10+CT10*2)/3,1)</f>
        <v>9</v>
      </c>
      <c r="CV10" s="6">
        <v>8</v>
      </c>
      <c r="CW10" s="6"/>
      <c r="CX10" s="24">
        <f t="shared" ref="CX10:CX17" si="31">ROUND((MAX(CV10:CW10)+CU10)/2,1)</f>
        <v>8.5</v>
      </c>
      <c r="CY10" s="10"/>
      <c r="CZ10" s="6"/>
      <c r="DA10" s="6">
        <f t="shared" ref="DA10:DA17" si="32">ROUND((CY10+CZ10*2)/3,1)</f>
        <v>0</v>
      </c>
      <c r="DB10" s="6"/>
      <c r="DC10" s="6"/>
      <c r="DD10" s="10">
        <f t="shared" ref="DD10:DD17" si="33">ROUND((MAX(DB10:DC10)+DA10)/2,1)</f>
        <v>0</v>
      </c>
      <c r="DE10" s="56">
        <f t="shared" ref="DE10:DE17" si="34">IF(DA10=0,(MAX(CV10,CW10)+CU10)/2,(MAX(DB10,DC10)+DA10)/2)</f>
        <v>8.5</v>
      </c>
      <c r="DF10" s="1">
        <v>7</v>
      </c>
      <c r="DG10" s="1">
        <v>6</v>
      </c>
      <c r="DH10" s="6">
        <f t="shared" ref="DH10:DH17" si="35">ROUND((DF10+DG10*2)/3,1)</f>
        <v>6.3</v>
      </c>
      <c r="DI10" s="1">
        <v>6</v>
      </c>
      <c r="DJ10" s="6"/>
      <c r="DK10" s="24">
        <f t="shared" ref="DK10:DK17" si="36">ROUND((MAX(DI10:DJ10)+DH10)/2,1)</f>
        <v>6.2</v>
      </c>
      <c r="DL10" s="10"/>
      <c r="DM10" s="6"/>
      <c r="DN10" s="6">
        <f t="shared" ref="DN10:DN17" si="37">ROUND((DL10+DM10*2)/3,1)</f>
        <v>0</v>
      </c>
      <c r="DO10" s="6"/>
      <c r="DP10" s="6"/>
      <c r="DQ10" s="10">
        <f t="shared" ref="DQ10:DQ17" si="38">ROUND((MAX(DO10:DP10)+DN10)/2,1)</f>
        <v>0</v>
      </c>
      <c r="DR10" s="56">
        <f t="shared" ref="DR10:DR17" si="39">IF(DN10=0,(MAX(DI10,DJ10)+DH10)/2,(MAX(DO10,DP10)+DN10)/2)</f>
        <v>6.15</v>
      </c>
      <c r="DS10" s="6">
        <v>7</v>
      </c>
      <c r="DT10" s="6">
        <v>6</v>
      </c>
      <c r="DU10" s="6">
        <v>7</v>
      </c>
      <c r="DV10" s="6">
        <v>7</v>
      </c>
      <c r="DW10" s="6">
        <f t="shared" ref="DW10:DW17" si="40">(((DV10+DU10)*2+DT10+DS10)/6)</f>
        <v>6.833333333333333</v>
      </c>
      <c r="DX10" s="6">
        <v>7</v>
      </c>
      <c r="DY10" s="6"/>
      <c r="DZ10" s="24">
        <f t="shared" ref="DZ10:DZ17" si="41">ROUND((MAX(DX10:DY10)+DW10)/2,1)</f>
        <v>6.9</v>
      </c>
      <c r="EA10" s="10"/>
      <c r="EB10" s="6"/>
      <c r="EC10" s="6">
        <f t="shared" ref="EC10:EC17" si="42">ROUND((EA10+EB10*2)/3,1)</f>
        <v>0</v>
      </c>
      <c r="ED10" s="6"/>
      <c r="EE10" s="6"/>
      <c r="EF10" s="10">
        <f t="shared" ref="EF10:EF17" si="43">ROUND((MAX(ED10:EE10)+EC10)/2,1)</f>
        <v>0</v>
      </c>
      <c r="EG10" s="56">
        <f t="shared" ref="EG10:EG17" si="44">IF(EC10=0,(MAX(DX10,DY10)+DW10)/2,(MAX(ED10,EE10)+EC10)/2)</f>
        <v>6.9166666666666661</v>
      </c>
      <c r="EH10" s="28"/>
      <c r="EI10" s="28"/>
      <c r="EJ10" s="6">
        <f t="shared" ref="EJ10:EJ17" si="45">ROUND((EH10+EI10*2)/3,1)</f>
        <v>0</v>
      </c>
      <c r="EK10" s="6"/>
      <c r="EL10" s="6"/>
      <c r="EM10" s="24">
        <f t="shared" ref="EM10:EM26" si="46">ROUND((MAX(EK10:EL10)+EJ10)/2,1)</f>
        <v>0</v>
      </c>
      <c r="EN10" s="10"/>
      <c r="EO10" s="6"/>
      <c r="EP10" s="6">
        <f t="shared" ref="EP10:EP17" si="47">ROUND((EN10+EO10*2)/3,1)</f>
        <v>0</v>
      </c>
      <c r="EQ10" s="6"/>
      <c r="ER10" s="6"/>
      <c r="ES10" s="10">
        <f t="shared" ref="ES10:ES26" si="48">ROUND((MAX(EQ10:ER10)+EP10)/2,1)</f>
        <v>0</v>
      </c>
      <c r="ET10" s="56">
        <f t="shared" ref="ET10:ET17" si="49">IF(EP10=0,(MAX(EK10,EL10)+EJ10)/2,(MAX(EQ10,ER10)+EP10)/2)</f>
        <v>0</v>
      </c>
      <c r="EU10" s="6">
        <v>9</v>
      </c>
      <c r="EV10" s="6">
        <v>7</v>
      </c>
      <c r="EW10" s="6">
        <f t="shared" ref="EW10:EW17" si="50">(EV10*2+EU10)/3</f>
        <v>7.666666666666667</v>
      </c>
      <c r="EX10" s="6">
        <v>5</v>
      </c>
      <c r="EY10" s="6"/>
      <c r="EZ10" s="24">
        <f t="shared" ref="EZ10:EZ26" si="51">ROUND((MAX(EX10:EY10)+EW10)/2,1)</f>
        <v>6.3</v>
      </c>
      <c r="FA10" s="10"/>
      <c r="FB10" s="6"/>
      <c r="FC10" s="6">
        <f t="shared" ref="FC10:FC17" si="52">ROUND((FA10+FB10*2)/3,1)</f>
        <v>0</v>
      </c>
      <c r="FD10" s="6"/>
      <c r="FE10" s="6"/>
      <c r="FF10" s="10">
        <f t="shared" ref="FF10:FF26" si="53">ROUND((MAX(FD10:FE10)+FC10)/2,1)</f>
        <v>0</v>
      </c>
      <c r="FG10" s="56">
        <f t="shared" ref="FG10:FG17" si="54">IF(FC10=0,(MAX(EX10,EY10)+EW10)/2,(MAX(FD10,FE10)+FC10)/2)</f>
        <v>6.3333333333333339</v>
      </c>
      <c r="FH10" s="28"/>
      <c r="FI10" s="28"/>
      <c r="FJ10" s="6">
        <f t="shared" ref="FJ10:FJ17" si="55">ROUND((FH10+FI10*2)/3,1)</f>
        <v>0</v>
      </c>
      <c r="FK10" s="6"/>
      <c r="FL10" s="6"/>
      <c r="FM10" s="24">
        <f t="shared" ref="FM10:FM26" si="56">ROUND((MAX(FK10:FL10)+FJ10)/2,1)</f>
        <v>0</v>
      </c>
      <c r="FN10" s="10"/>
      <c r="FO10" s="6"/>
      <c r="FP10" s="6">
        <f t="shared" ref="FP10:FP17" si="57">ROUND((FN10+FO10*2)/3,1)</f>
        <v>0</v>
      </c>
      <c r="FQ10" s="6"/>
      <c r="FR10" s="6"/>
      <c r="FS10" s="10">
        <f t="shared" ref="FS10:FS26" si="58">ROUND((MAX(FQ10:FR10)+FP10)/2,1)</f>
        <v>0</v>
      </c>
      <c r="FT10" s="56">
        <f t="shared" ref="FT10:FT17" si="59">IF(FP10=0,(MAX(FK10,FL10)+FJ10)/2,(MAX(FQ10,FR10)+FP10)/2)</f>
        <v>0</v>
      </c>
      <c r="FU10" s="6">
        <v>8</v>
      </c>
      <c r="FV10" s="6">
        <v>8</v>
      </c>
      <c r="FW10" s="6">
        <f t="shared" ref="FW10:FW17" si="60">ROUND((FV10*2+FU10)/3,1)</f>
        <v>8</v>
      </c>
      <c r="FX10" s="6">
        <v>4.5</v>
      </c>
      <c r="FY10" s="6"/>
      <c r="FZ10" s="24">
        <f t="shared" ref="FZ10:FZ26" si="61">ROUND((MAX(FX10:FY10)+FW10)/2,1)</f>
        <v>6.3</v>
      </c>
      <c r="GA10" s="10"/>
      <c r="GB10" s="6"/>
      <c r="GC10" s="6">
        <f t="shared" ref="GC10:GC17" si="62">ROUND((GA10+GB10*2)/3,1)</f>
        <v>0</v>
      </c>
      <c r="GD10" s="6"/>
      <c r="GE10" s="6"/>
      <c r="GF10" s="10">
        <f t="shared" ref="GF10:GF26" si="63">ROUND((MAX(GD10:GE10)+GC10)/2,1)</f>
        <v>0</v>
      </c>
      <c r="GG10" s="56">
        <f t="shared" ref="GG10:GG17" si="64">IF(GC10=0,(MAX(FX10,FY10)+FW10)/2,(MAX(GD10,GE10)+GC10)/2)</f>
        <v>6.25</v>
      </c>
      <c r="GH10" s="54">
        <v>5</v>
      </c>
      <c r="GI10" s="54"/>
      <c r="GJ10" s="54"/>
      <c r="GK10" s="54">
        <v>5</v>
      </c>
      <c r="GL10" s="54">
        <f>(GK10*2+GH10)/3</f>
        <v>5</v>
      </c>
      <c r="GM10" s="54">
        <v>4.5</v>
      </c>
      <c r="GN10" s="54">
        <v>7</v>
      </c>
      <c r="GO10" s="55">
        <f t="shared" ref="GO10:GO16" si="65">ROUND((MAX(GM10:GN10)+GL10)/2,1)</f>
        <v>6</v>
      </c>
      <c r="GP10" s="10"/>
      <c r="GQ10" s="6"/>
      <c r="GR10" s="6">
        <f t="shared" ref="GR10:GR17" si="66">ROUND((GP10+GQ10*2)/3,1)</f>
        <v>0</v>
      </c>
      <c r="GS10" s="6"/>
      <c r="GT10" s="6"/>
      <c r="GU10" s="10">
        <f t="shared" ref="GU10:GU26" si="67">ROUND((MAX(GS10:GT10)+GR10)/2,1)</f>
        <v>0</v>
      </c>
      <c r="GV10" s="55">
        <f t="shared" ref="GV10:GV17" si="68">IF(GR10=0,(MAX(GM10,GN10)+GL10)/2,(MAX(GS10,GT10)+GR10)/2)</f>
        <v>6</v>
      </c>
      <c r="GW10" s="6">
        <v>5</v>
      </c>
      <c r="GX10" s="6">
        <v>6</v>
      </c>
      <c r="GY10" s="6">
        <f t="shared" ref="GY10:GY17" si="69">(GX10*2+GW10)/3</f>
        <v>5.666666666666667</v>
      </c>
      <c r="GZ10" s="6">
        <v>8</v>
      </c>
      <c r="HA10" s="6"/>
      <c r="HB10" s="24">
        <f t="shared" ref="HB10:HB26" si="70">ROUND((MAX(GZ10:HA10)+GY10)/2,1)</f>
        <v>6.8</v>
      </c>
      <c r="HC10" s="10"/>
      <c r="HD10" s="6"/>
      <c r="HE10" s="6">
        <f t="shared" ref="HE10:HE17" si="71">ROUND((HC10+HD10*2)/3,1)</f>
        <v>0</v>
      </c>
      <c r="HF10" s="6"/>
      <c r="HG10" s="6"/>
      <c r="HH10" s="10">
        <f t="shared" ref="HH10:HH26" si="72">ROUND((MAX(HF10:HG10)+HE10)/2,1)</f>
        <v>0</v>
      </c>
      <c r="HI10" s="53">
        <f t="shared" ref="HI10:HI17" si="73">IF(HE10=0,(MAX(GZ10,HA10)+GY10)/2,(MAX(HF10,HG10)+HE10)/2)</f>
        <v>6.8333333333333339</v>
      </c>
      <c r="HJ10" s="2">
        <f t="shared" ref="HJ10:HJ26" si="74">ROUND((X10*$X$6+AK10*$AK$6+AY10*$AY$6+BP10*$BP$6+CC10*$CC$6+CP10*$CP$6+DE10*$DE$6+DR10*$DR$6+EG10*$EG$6+ET10*$ET$6+FG10*$FG$6+FT10*$FT$6+GG10*$GG$6+GV10*$GV$6+HI10*$HI$6)/($X$6+$AK$6+$AY$6+$BP$6+$CC$6+$CP$6+$DE$6+$DR$6+$EG$6+$ET$6+$FG$6+$FT$6+$GG$6+$GV$6+$HI$6),1)</f>
        <v>3.9</v>
      </c>
      <c r="HK10" s="83" t="str">
        <f t="shared" ref="HK10:HK26" si="75">IF(HJ10&lt;4,"KÉM",IF(HJ10&lt;=4.9,"YẾU",IF(HJ10&lt;=5.9,"TB",IF(HJ10&lt;=6.9,"TB KHÁ",IF(HJ10&lt;=7.9,"KHÁ",IF(HJ10&lt;=8.9,"GIỎI","XS"))))))</f>
        <v>KÉM</v>
      </c>
    </row>
    <row r="11" spans="1:219" s="113" customFormat="1" ht="26.25" customHeight="1">
      <c r="A11" s="25">
        <v>2</v>
      </c>
      <c r="B11" s="129" t="s">
        <v>0</v>
      </c>
      <c r="C11" s="123" t="s">
        <v>2</v>
      </c>
      <c r="D11" s="123" t="str">
        <f t="shared" si="0"/>
        <v>122KT2523</v>
      </c>
      <c r="E11" s="130" t="s">
        <v>258</v>
      </c>
      <c r="F11" s="131" t="s">
        <v>259</v>
      </c>
      <c r="G11" s="132">
        <v>34140</v>
      </c>
      <c r="H11" s="28">
        <v>5</v>
      </c>
      <c r="I11" s="28">
        <v>7</v>
      </c>
      <c r="J11" s="28">
        <v>7</v>
      </c>
      <c r="K11" s="28">
        <v>7</v>
      </c>
      <c r="L11" s="8">
        <f t="shared" si="1"/>
        <v>6.7</v>
      </c>
      <c r="M11" s="6">
        <v>6</v>
      </c>
      <c r="N11" s="6"/>
      <c r="O11" s="24">
        <f t="shared" si="2"/>
        <v>6.4</v>
      </c>
      <c r="P11" s="10"/>
      <c r="Q11" s="10"/>
      <c r="R11" s="10"/>
      <c r="S11" s="6"/>
      <c r="T11" s="6">
        <f t="shared" si="3"/>
        <v>0</v>
      </c>
      <c r="U11" s="6"/>
      <c r="V11" s="6"/>
      <c r="W11" s="10">
        <f t="shared" si="4"/>
        <v>0</v>
      </c>
      <c r="X11" s="56">
        <f t="shared" si="5"/>
        <v>6.35</v>
      </c>
      <c r="Y11" s="28">
        <v>6</v>
      </c>
      <c r="Z11" s="28">
        <v>6</v>
      </c>
      <c r="AA11" s="6">
        <f t="shared" si="6"/>
        <v>6</v>
      </c>
      <c r="AB11" s="6">
        <v>6</v>
      </c>
      <c r="AC11" s="6"/>
      <c r="AD11" s="24">
        <f t="shared" si="7"/>
        <v>6</v>
      </c>
      <c r="AE11" s="10"/>
      <c r="AF11" s="6"/>
      <c r="AG11" s="6">
        <f t="shared" si="8"/>
        <v>0</v>
      </c>
      <c r="AH11" s="6"/>
      <c r="AI11" s="6"/>
      <c r="AJ11" s="10">
        <f t="shared" si="9"/>
        <v>0</v>
      </c>
      <c r="AK11" s="56">
        <f t="shared" si="10"/>
        <v>6</v>
      </c>
      <c r="AL11" s="28">
        <v>8</v>
      </c>
      <c r="AM11" s="28">
        <v>9</v>
      </c>
      <c r="AN11" s="4"/>
      <c r="AO11" s="6">
        <f t="shared" ref="AO11:AO17" si="76">ROUND((AL11+AM11*2)/3,1)</f>
        <v>8.6999999999999993</v>
      </c>
      <c r="AP11" s="6">
        <v>5</v>
      </c>
      <c r="AQ11" s="6"/>
      <c r="AR11" s="24">
        <f t="shared" si="11"/>
        <v>6.9</v>
      </c>
      <c r="AS11" s="10"/>
      <c r="AT11" s="6"/>
      <c r="AU11" s="6">
        <f t="shared" si="12"/>
        <v>0</v>
      </c>
      <c r="AV11" s="6"/>
      <c r="AW11" s="6"/>
      <c r="AX11" s="10">
        <f t="shared" si="13"/>
        <v>0</v>
      </c>
      <c r="AY11" s="56">
        <f t="shared" si="14"/>
        <v>6.85</v>
      </c>
      <c r="AZ11" s="28">
        <v>4</v>
      </c>
      <c r="BA11" s="28">
        <v>7</v>
      </c>
      <c r="BB11" s="28">
        <v>8</v>
      </c>
      <c r="BC11" s="28">
        <v>9</v>
      </c>
      <c r="BD11" s="8">
        <f t="shared" si="15"/>
        <v>7.5</v>
      </c>
      <c r="BE11" s="6">
        <v>8</v>
      </c>
      <c r="BF11" s="6"/>
      <c r="BG11" s="24">
        <f t="shared" si="16"/>
        <v>7.8</v>
      </c>
      <c r="BH11" s="10"/>
      <c r="BI11" s="10"/>
      <c r="BJ11" s="10"/>
      <c r="BK11" s="6"/>
      <c r="BL11" s="6">
        <f t="shared" si="17"/>
        <v>0</v>
      </c>
      <c r="BM11" s="6"/>
      <c r="BN11" s="6"/>
      <c r="BO11" s="10">
        <f t="shared" si="18"/>
        <v>0</v>
      </c>
      <c r="BP11" s="56">
        <f t="shared" si="19"/>
        <v>7.75</v>
      </c>
      <c r="BQ11" s="28">
        <v>8</v>
      </c>
      <c r="BR11" s="28">
        <v>8</v>
      </c>
      <c r="BS11" s="6">
        <f t="shared" si="20"/>
        <v>8</v>
      </c>
      <c r="BT11" s="6">
        <v>6</v>
      </c>
      <c r="BU11" s="6"/>
      <c r="BV11" s="24">
        <f t="shared" si="21"/>
        <v>7</v>
      </c>
      <c r="BW11" s="10"/>
      <c r="BX11" s="6"/>
      <c r="BY11" s="6">
        <f t="shared" si="22"/>
        <v>0</v>
      </c>
      <c r="BZ11" s="6"/>
      <c r="CA11" s="6"/>
      <c r="CB11" s="10">
        <f t="shared" si="23"/>
        <v>0</v>
      </c>
      <c r="CC11" s="56">
        <f t="shared" si="24"/>
        <v>7</v>
      </c>
      <c r="CD11" s="28"/>
      <c r="CE11" s="28"/>
      <c r="CF11" s="6">
        <f t="shared" si="25"/>
        <v>0</v>
      </c>
      <c r="CG11" s="6"/>
      <c r="CH11" s="6"/>
      <c r="CI11" s="24">
        <f t="shared" si="26"/>
        <v>0</v>
      </c>
      <c r="CJ11" s="10"/>
      <c r="CK11" s="6"/>
      <c r="CL11" s="6">
        <f t="shared" si="27"/>
        <v>0</v>
      </c>
      <c r="CM11" s="6"/>
      <c r="CN11" s="6"/>
      <c r="CO11" s="10">
        <f t="shared" si="28"/>
        <v>0</v>
      </c>
      <c r="CP11" s="56">
        <f t="shared" si="29"/>
        <v>0</v>
      </c>
      <c r="CQ11" s="28">
        <v>7</v>
      </c>
      <c r="CR11" s="28"/>
      <c r="CS11" s="28"/>
      <c r="CT11" s="28">
        <v>8</v>
      </c>
      <c r="CU11" s="6">
        <f t="shared" si="30"/>
        <v>7.7</v>
      </c>
      <c r="CV11" s="6">
        <v>9</v>
      </c>
      <c r="CW11" s="6"/>
      <c r="CX11" s="24">
        <f t="shared" si="31"/>
        <v>8.4</v>
      </c>
      <c r="CY11" s="10"/>
      <c r="CZ11" s="6"/>
      <c r="DA11" s="6">
        <f t="shared" si="32"/>
        <v>0</v>
      </c>
      <c r="DB11" s="6"/>
      <c r="DC11" s="6"/>
      <c r="DD11" s="10">
        <f t="shared" si="33"/>
        <v>0</v>
      </c>
      <c r="DE11" s="56">
        <f t="shared" si="34"/>
        <v>8.35</v>
      </c>
      <c r="DF11" s="1">
        <v>7</v>
      </c>
      <c r="DG11" s="1">
        <v>8</v>
      </c>
      <c r="DH11" s="6">
        <f t="shared" si="35"/>
        <v>7.7</v>
      </c>
      <c r="DI11" s="1">
        <v>8</v>
      </c>
      <c r="DJ11" s="6"/>
      <c r="DK11" s="24">
        <f t="shared" si="36"/>
        <v>7.9</v>
      </c>
      <c r="DL11" s="10"/>
      <c r="DM11" s="6"/>
      <c r="DN11" s="6">
        <f t="shared" si="37"/>
        <v>0</v>
      </c>
      <c r="DO11" s="6"/>
      <c r="DP11" s="6"/>
      <c r="DQ11" s="10">
        <f t="shared" si="38"/>
        <v>0</v>
      </c>
      <c r="DR11" s="56">
        <f t="shared" si="39"/>
        <v>7.85</v>
      </c>
      <c r="DS11" s="6">
        <v>5</v>
      </c>
      <c r="DT11" s="6">
        <v>6</v>
      </c>
      <c r="DU11" s="6">
        <v>5</v>
      </c>
      <c r="DV11" s="6">
        <v>6</v>
      </c>
      <c r="DW11" s="6">
        <f t="shared" si="40"/>
        <v>5.5</v>
      </c>
      <c r="DX11" s="6">
        <v>5</v>
      </c>
      <c r="DY11" s="6"/>
      <c r="DZ11" s="24">
        <f t="shared" si="41"/>
        <v>5.3</v>
      </c>
      <c r="EA11" s="10"/>
      <c r="EB11" s="6"/>
      <c r="EC11" s="6">
        <f t="shared" si="42"/>
        <v>0</v>
      </c>
      <c r="ED11" s="6"/>
      <c r="EE11" s="6"/>
      <c r="EF11" s="10">
        <f t="shared" si="43"/>
        <v>0</v>
      </c>
      <c r="EG11" s="56">
        <f t="shared" si="44"/>
        <v>5.25</v>
      </c>
      <c r="EH11" s="28"/>
      <c r="EI11" s="28"/>
      <c r="EJ11" s="6">
        <f t="shared" si="45"/>
        <v>0</v>
      </c>
      <c r="EK11" s="6"/>
      <c r="EL11" s="6"/>
      <c r="EM11" s="24">
        <f t="shared" si="46"/>
        <v>0</v>
      </c>
      <c r="EN11" s="10"/>
      <c r="EO11" s="6"/>
      <c r="EP11" s="6">
        <f t="shared" si="47"/>
        <v>0</v>
      </c>
      <c r="EQ11" s="6"/>
      <c r="ER11" s="6"/>
      <c r="ES11" s="10">
        <f t="shared" si="48"/>
        <v>0</v>
      </c>
      <c r="ET11" s="56">
        <f t="shared" si="49"/>
        <v>0</v>
      </c>
      <c r="EU11" s="6">
        <v>7</v>
      </c>
      <c r="EV11" s="6">
        <v>7</v>
      </c>
      <c r="EW11" s="6">
        <f t="shared" si="50"/>
        <v>7</v>
      </c>
      <c r="EX11" s="6">
        <v>3</v>
      </c>
      <c r="EY11" s="6"/>
      <c r="EZ11" s="24">
        <f t="shared" si="51"/>
        <v>5</v>
      </c>
      <c r="FA11" s="10"/>
      <c r="FB11" s="6"/>
      <c r="FC11" s="6">
        <f t="shared" si="52"/>
        <v>0</v>
      </c>
      <c r="FD11" s="6"/>
      <c r="FE11" s="6"/>
      <c r="FF11" s="10">
        <f t="shared" si="53"/>
        <v>0</v>
      </c>
      <c r="FG11" s="56">
        <f t="shared" si="54"/>
        <v>5</v>
      </c>
      <c r="FH11" s="28"/>
      <c r="FI11" s="28"/>
      <c r="FJ11" s="6">
        <f t="shared" si="55"/>
        <v>0</v>
      </c>
      <c r="FK11" s="6"/>
      <c r="FL11" s="6"/>
      <c r="FM11" s="24">
        <f t="shared" si="56"/>
        <v>0</v>
      </c>
      <c r="FN11" s="10"/>
      <c r="FO11" s="6"/>
      <c r="FP11" s="6">
        <f t="shared" si="57"/>
        <v>0</v>
      </c>
      <c r="FQ11" s="6"/>
      <c r="FR11" s="6"/>
      <c r="FS11" s="10">
        <f t="shared" si="58"/>
        <v>0</v>
      </c>
      <c r="FT11" s="56">
        <f t="shared" si="59"/>
        <v>0</v>
      </c>
      <c r="FU11" s="54">
        <v>6</v>
      </c>
      <c r="FV11" s="54">
        <v>6</v>
      </c>
      <c r="FW11" s="54">
        <f t="shared" si="60"/>
        <v>6</v>
      </c>
      <c r="FX11" s="54">
        <v>3</v>
      </c>
      <c r="FY11" s="54">
        <v>4</v>
      </c>
      <c r="FZ11" s="55">
        <f t="shared" si="61"/>
        <v>5</v>
      </c>
      <c r="GA11" s="10"/>
      <c r="GB11" s="6"/>
      <c r="GC11" s="6">
        <f t="shared" si="62"/>
        <v>0</v>
      </c>
      <c r="GD11" s="6"/>
      <c r="GE11" s="6"/>
      <c r="GF11" s="10">
        <f t="shared" si="63"/>
        <v>0</v>
      </c>
      <c r="GG11" s="55">
        <f t="shared" si="64"/>
        <v>5</v>
      </c>
      <c r="GH11" s="54">
        <v>5</v>
      </c>
      <c r="GI11" s="54"/>
      <c r="GJ11" s="54"/>
      <c r="GK11" s="54">
        <v>5</v>
      </c>
      <c r="GL11" s="54">
        <f t="shared" ref="GL11:GL16" si="77">(GK11*2+GH11)/3</f>
        <v>5</v>
      </c>
      <c r="GM11" s="54">
        <v>4.5</v>
      </c>
      <c r="GN11" s="54">
        <v>7</v>
      </c>
      <c r="GO11" s="55">
        <f t="shared" si="65"/>
        <v>6</v>
      </c>
      <c r="GP11" s="10"/>
      <c r="GQ11" s="6"/>
      <c r="GR11" s="6">
        <f t="shared" si="66"/>
        <v>0</v>
      </c>
      <c r="GS11" s="6"/>
      <c r="GT11" s="6"/>
      <c r="GU11" s="10">
        <f t="shared" si="67"/>
        <v>0</v>
      </c>
      <c r="GV11" s="55">
        <f t="shared" si="68"/>
        <v>6</v>
      </c>
      <c r="GW11" s="6">
        <v>6</v>
      </c>
      <c r="GX11" s="6">
        <v>7</v>
      </c>
      <c r="GY11" s="6">
        <f t="shared" si="69"/>
        <v>6.666666666666667</v>
      </c>
      <c r="GZ11" s="6">
        <v>6</v>
      </c>
      <c r="HA11" s="6"/>
      <c r="HB11" s="24">
        <f t="shared" si="70"/>
        <v>6.3</v>
      </c>
      <c r="HC11" s="10"/>
      <c r="HD11" s="6"/>
      <c r="HE11" s="6">
        <f t="shared" si="71"/>
        <v>0</v>
      </c>
      <c r="HF11" s="6"/>
      <c r="HG11" s="6"/>
      <c r="HH11" s="10">
        <f t="shared" si="72"/>
        <v>0</v>
      </c>
      <c r="HI11" s="53">
        <f t="shared" si="73"/>
        <v>6.3333333333333339</v>
      </c>
      <c r="HJ11" s="2">
        <f t="shared" si="74"/>
        <v>5.4</v>
      </c>
      <c r="HK11" s="83" t="str">
        <f t="shared" si="75"/>
        <v>TB</v>
      </c>
    </row>
    <row r="12" spans="1:219" s="113" customFormat="1" ht="26.25" customHeight="1">
      <c r="A12" s="25">
        <v>3</v>
      </c>
      <c r="B12" s="133" t="s">
        <v>0</v>
      </c>
      <c r="C12" s="123" t="s">
        <v>3</v>
      </c>
      <c r="D12" s="123" t="str">
        <f t="shared" si="0"/>
        <v>122KT2524</v>
      </c>
      <c r="E12" s="130" t="s">
        <v>208</v>
      </c>
      <c r="F12" s="131" t="s">
        <v>185</v>
      </c>
      <c r="G12" s="134" t="s">
        <v>260</v>
      </c>
      <c r="H12" s="28">
        <v>5</v>
      </c>
      <c r="I12" s="28">
        <v>6</v>
      </c>
      <c r="J12" s="28">
        <v>6</v>
      </c>
      <c r="K12" s="28">
        <v>6</v>
      </c>
      <c r="L12" s="8">
        <f t="shared" si="1"/>
        <v>5.8</v>
      </c>
      <c r="M12" s="6">
        <v>7</v>
      </c>
      <c r="N12" s="6"/>
      <c r="O12" s="24">
        <f t="shared" si="2"/>
        <v>6.4</v>
      </c>
      <c r="P12" s="10"/>
      <c r="Q12" s="10"/>
      <c r="R12" s="10"/>
      <c r="S12" s="6"/>
      <c r="T12" s="6">
        <f t="shared" si="3"/>
        <v>0</v>
      </c>
      <c r="U12" s="6"/>
      <c r="V12" s="6"/>
      <c r="W12" s="10">
        <f t="shared" si="4"/>
        <v>0</v>
      </c>
      <c r="X12" s="56">
        <f t="shared" si="5"/>
        <v>6.4</v>
      </c>
      <c r="Y12" s="28">
        <v>6</v>
      </c>
      <c r="Z12" s="28">
        <v>6</v>
      </c>
      <c r="AA12" s="6">
        <f t="shared" si="6"/>
        <v>6</v>
      </c>
      <c r="AB12" s="6">
        <v>7</v>
      </c>
      <c r="AC12" s="6"/>
      <c r="AD12" s="24">
        <f t="shared" si="7"/>
        <v>6.5</v>
      </c>
      <c r="AE12" s="10"/>
      <c r="AF12" s="6"/>
      <c r="AG12" s="6">
        <f t="shared" si="8"/>
        <v>0</v>
      </c>
      <c r="AH12" s="6"/>
      <c r="AI12" s="6"/>
      <c r="AJ12" s="10">
        <f t="shared" si="9"/>
        <v>0</v>
      </c>
      <c r="AK12" s="56">
        <f t="shared" si="10"/>
        <v>6.5</v>
      </c>
      <c r="AL12" s="28">
        <v>9</v>
      </c>
      <c r="AM12" s="28">
        <v>9</v>
      </c>
      <c r="AN12" s="4"/>
      <c r="AO12" s="6">
        <f t="shared" si="76"/>
        <v>9</v>
      </c>
      <c r="AP12" s="6">
        <v>7</v>
      </c>
      <c r="AQ12" s="6"/>
      <c r="AR12" s="24">
        <f t="shared" si="11"/>
        <v>8</v>
      </c>
      <c r="AS12" s="10"/>
      <c r="AT12" s="6"/>
      <c r="AU12" s="6">
        <f t="shared" si="12"/>
        <v>0</v>
      </c>
      <c r="AV12" s="6"/>
      <c r="AW12" s="6"/>
      <c r="AX12" s="10">
        <f t="shared" si="13"/>
        <v>0</v>
      </c>
      <c r="AY12" s="56">
        <f t="shared" si="14"/>
        <v>8</v>
      </c>
      <c r="AZ12" s="28">
        <v>5</v>
      </c>
      <c r="BA12" s="28">
        <v>6</v>
      </c>
      <c r="BB12" s="28">
        <v>8</v>
      </c>
      <c r="BC12" s="28">
        <v>8</v>
      </c>
      <c r="BD12" s="8">
        <f t="shared" si="15"/>
        <v>7.2</v>
      </c>
      <c r="BE12" s="6">
        <v>8</v>
      </c>
      <c r="BF12" s="6"/>
      <c r="BG12" s="24">
        <f t="shared" si="16"/>
        <v>7.6</v>
      </c>
      <c r="BH12" s="10"/>
      <c r="BI12" s="10"/>
      <c r="BJ12" s="10"/>
      <c r="BK12" s="6"/>
      <c r="BL12" s="6">
        <f t="shared" si="17"/>
        <v>0</v>
      </c>
      <c r="BM12" s="6"/>
      <c r="BN12" s="6"/>
      <c r="BO12" s="10">
        <f t="shared" si="18"/>
        <v>0</v>
      </c>
      <c r="BP12" s="56">
        <f t="shared" si="19"/>
        <v>7.6</v>
      </c>
      <c r="BQ12" s="28">
        <v>7</v>
      </c>
      <c r="BR12" s="28">
        <v>7</v>
      </c>
      <c r="BS12" s="6">
        <f t="shared" si="20"/>
        <v>7</v>
      </c>
      <c r="BT12" s="6">
        <v>7</v>
      </c>
      <c r="BU12" s="6"/>
      <c r="BV12" s="24">
        <f t="shared" si="21"/>
        <v>7</v>
      </c>
      <c r="BW12" s="10"/>
      <c r="BX12" s="6"/>
      <c r="BY12" s="6">
        <f t="shared" si="22"/>
        <v>0</v>
      </c>
      <c r="BZ12" s="6"/>
      <c r="CA12" s="6"/>
      <c r="CB12" s="10">
        <f t="shared" si="23"/>
        <v>0</v>
      </c>
      <c r="CC12" s="56">
        <f t="shared" si="24"/>
        <v>7</v>
      </c>
      <c r="CD12" s="28"/>
      <c r="CE12" s="28"/>
      <c r="CF12" s="6">
        <f t="shared" si="25"/>
        <v>0</v>
      </c>
      <c r="CG12" s="6"/>
      <c r="CH12" s="6"/>
      <c r="CI12" s="24">
        <f t="shared" si="26"/>
        <v>0</v>
      </c>
      <c r="CJ12" s="10"/>
      <c r="CK12" s="6"/>
      <c r="CL12" s="6">
        <f t="shared" si="27"/>
        <v>0</v>
      </c>
      <c r="CM12" s="6"/>
      <c r="CN12" s="6"/>
      <c r="CO12" s="10">
        <f t="shared" si="28"/>
        <v>0</v>
      </c>
      <c r="CP12" s="56">
        <f t="shared" si="29"/>
        <v>0</v>
      </c>
      <c r="CQ12" s="28">
        <v>5</v>
      </c>
      <c r="CR12" s="28">
        <v>5</v>
      </c>
      <c r="CS12" s="28">
        <v>5</v>
      </c>
      <c r="CT12" s="28">
        <v>5</v>
      </c>
      <c r="CU12" s="6">
        <f t="shared" si="30"/>
        <v>5</v>
      </c>
      <c r="CV12" s="6">
        <v>7.5</v>
      </c>
      <c r="CW12" s="6"/>
      <c r="CX12" s="24">
        <f t="shared" si="31"/>
        <v>6.3</v>
      </c>
      <c r="CY12" s="10"/>
      <c r="CZ12" s="6"/>
      <c r="DA12" s="6">
        <f t="shared" si="32"/>
        <v>0</v>
      </c>
      <c r="DB12" s="6"/>
      <c r="DC12" s="6"/>
      <c r="DD12" s="10">
        <f t="shared" si="33"/>
        <v>0</v>
      </c>
      <c r="DE12" s="56">
        <f t="shared" si="34"/>
        <v>6.25</v>
      </c>
      <c r="DF12" s="1">
        <v>7</v>
      </c>
      <c r="DG12" s="1">
        <v>7</v>
      </c>
      <c r="DH12" s="6">
        <f t="shared" si="35"/>
        <v>7</v>
      </c>
      <c r="DI12" s="1">
        <v>8</v>
      </c>
      <c r="DJ12" s="6"/>
      <c r="DK12" s="24">
        <f t="shared" si="36"/>
        <v>7.5</v>
      </c>
      <c r="DL12" s="10"/>
      <c r="DM12" s="6"/>
      <c r="DN12" s="6">
        <f t="shared" si="37"/>
        <v>0</v>
      </c>
      <c r="DO12" s="6"/>
      <c r="DP12" s="6"/>
      <c r="DQ12" s="10">
        <f t="shared" si="38"/>
        <v>0</v>
      </c>
      <c r="DR12" s="56">
        <f t="shared" si="39"/>
        <v>7.5</v>
      </c>
      <c r="DS12" s="6">
        <v>5</v>
      </c>
      <c r="DT12" s="6">
        <v>5</v>
      </c>
      <c r="DU12" s="6">
        <v>6</v>
      </c>
      <c r="DV12" s="6">
        <v>6</v>
      </c>
      <c r="DW12" s="6">
        <f t="shared" si="40"/>
        <v>5.666666666666667</v>
      </c>
      <c r="DX12" s="6">
        <v>6</v>
      </c>
      <c r="DY12" s="6"/>
      <c r="DZ12" s="24">
        <f t="shared" si="41"/>
        <v>5.8</v>
      </c>
      <c r="EA12" s="10"/>
      <c r="EB12" s="6"/>
      <c r="EC12" s="6">
        <f t="shared" si="42"/>
        <v>0</v>
      </c>
      <c r="ED12" s="6"/>
      <c r="EE12" s="6"/>
      <c r="EF12" s="10">
        <f t="shared" si="43"/>
        <v>0</v>
      </c>
      <c r="EG12" s="56">
        <f t="shared" si="44"/>
        <v>5.8333333333333339</v>
      </c>
      <c r="EH12" s="28"/>
      <c r="EI12" s="28"/>
      <c r="EJ12" s="6">
        <f t="shared" si="45"/>
        <v>0</v>
      </c>
      <c r="EK12" s="6"/>
      <c r="EL12" s="6"/>
      <c r="EM12" s="24">
        <f t="shared" si="46"/>
        <v>0</v>
      </c>
      <c r="EN12" s="10"/>
      <c r="EO12" s="6"/>
      <c r="EP12" s="6">
        <f t="shared" si="47"/>
        <v>0</v>
      </c>
      <c r="EQ12" s="6"/>
      <c r="ER12" s="6"/>
      <c r="ES12" s="10">
        <f t="shared" si="48"/>
        <v>0</v>
      </c>
      <c r="ET12" s="56">
        <f t="shared" si="49"/>
        <v>0</v>
      </c>
      <c r="EU12" s="6">
        <v>6.5</v>
      </c>
      <c r="EV12" s="6">
        <v>6</v>
      </c>
      <c r="EW12" s="6">
        <f t="shared" si="50"/>
        <v>6.166666666666667</v>
      </c>
      <c r="EX12" s="6">
        <v>4</v>
      </c>
      <c r="EY12" s="6"/>
      <c r="EZ12" s="24">
        <f t="shared" si="51"/>
        <v>5.0999999999999996</v>
      </c>
      <c r="FA12" s="10"/>
      <c r="FB12" s="6"/>
      <c r="FC12" s="6">
        <f t="shared" si="52"/>
        <v>0</v>
      </c>
      <c r="FD12" s="6"/>
      <c r="FE12" s="6"/>
      <c r="FF12" s="10">
        <f t="shared" si="53"/>
        <v>0</v>
      </c>
      <c r="FG12" s="56">
        <f t="shared" si="54"/>
        <v>5.0833333333333339</v>
      </c>
      <c r="FH12" s="28"/>
      <c r="FI12" s="28"/>
      <c r="FJ12" s="6">
        <f t="shared" si="55"/>
        <v>0</v>
      </c>
      <c r="FK12" s="6"/>
      <c r="FL12" s="6"/>
      <c r="FM12" s="24">
        <f t="shared" si="56"/>
        <v>0</v>
      </c>
      <c r="FN12" s="10"/>
      <c r="FO12" s="6"/>
      <c r="FP12" s="6">
        <f t="shared" si="57"/>
        <v>0</v>
      </c>
      <c r="FQ12" s="6"/>
      <c r="FR12" s="6"/>
      <c r="FS12" s="10">
        <f t="shared" si="58"/>
        <v>0</v>
      </c>
      <c r="FT12" s="56">
        <f t="shared" si="59"/>
        <v>0</v>
      </c>
      <c r="FU12" s="6">
        <v>8</v>
      </c>
      <c r="FV12" s="6">
        <v>8</v>
      </c>
      <c r="FW12" s="6">
        <f t="shared" si="60"/>
        <v>8</v>
      </c>
      <c r="FX12" s="6">
        <v>5.5</v>
      </c>
      <c r="FY12" s="6"/>
      <c r="FZ12" s="24">
        <f t="shared" si="61"/>
        <v>6.8</v>
      </c>
      <c r="GA12" s="10"/>
      <c r="GB12" s="6"/>
      <c r="GC12" s="6">
        <f t="shared" si="62"/>
        <v>0</v>
      </c>
      <c r="GD12" s="6"/>
      <c r="GE12" s="6"/>
      <c r="GF12" s="10">
        <f t="shared" si="63"/>
        <v>0</v>
      </c>
      <c r="GG12" s="56">
        <f t="shared" si="64"/>
        <v>6.75</v>
      </c>
      <c r="GH12" s="6">
        <v>6</v>
      </c>
      <c r="GI12" s="6"/>
      <c r="GJ12" s="6"/>
      <c r="GK12" s="6">
        <v>6</v>
      </c>
      <c r="GL12" s="6">
        <f t="shared" si="77"/>
        <v>6</v>
      </c>
      <c r="GM12" s="6">
        <v>5</v>
      </c>
      <c r="GN12" s="6"/>
      <c r="GO12" s="24">
        <f t="shared" si="65"/>
        <v>5.5</v>
      </c>
      <c r="GP12" s="10"/>
      <c r="GQ12" s="6"/>
      <c r="GR12" s="6">
        <f t="shared" si="66"/>
        <v>0</v>
      </c>
      <c r="GS12" s="6"/>
      <c r="GT12" s="6"/>
      <c r="GU12" s="10">
        <f t="shared" si="67"/>
        <v>0</v>
      </c>
      <c r="GV12" s="56">
        <f t="shared" si="68"/>
        <v>5.5</v>
      </c>
      <c r="GW12" s="6">
        <v>6</v>
      </c>
      <c r="GX12" s="6">
        <v>7</v>
      </c>
      <c r="GY12" s="6">
        <f t="shared" si="69"/>
        <v>6.666666666666667</v>
      </c>
      <c r="GZ12" s="6">
        <v>6</v>
      </c>
      <c r="HA12" s="6"/>
      <c r="HB12" s="24">
        <f t="shared" si="70"/>
        <v>6.3</v>
      </c>
      <c r="HC12" s="10"/>
      <c r="HD12" s="6"/>
      <c r="HE12" s="6">
        <f t="shared" si="71"/>
        <v>0</v>
      </c>
      <c r="HF12" s="6"/>
      <c r="HG12" s="6"/>
      <c r="HH12" s="10">
        <f t="shared" si="72"/>
        <v>0</v>
      </c>
      <c r="HI12" s="53">
        <f t="shared" si="73"/>
        <v>6.3333333333333339</v>
      </c>
      <c r="HJ12" s="2">
        <f t="shared" si="74"/>
        <v>5.4</v>
      </c>
      <c r="HK12" s="83" t="str">
        <f t="shared" si="75"/>
        <v>TB</v>
      </c>
    </row>
    <row r="13" spans="1:219" s="113" customFormat="1" ht="26.25" customHeight="1">
      <c r="A13" s="25">
        <v>4</v>
      </c>
      <c r="B13" s="133" t="s">
        <v>0</v>
      </c>
      <c r="C13" s="123" t="s">
        <v>4</v>
      </c>
      <c r="D13" s="123" t="str">
        <f t="shared" si="0"/>
        <v>122KT2525</v>
      </c>
      <c r="E13" s="130" t="s">
        <v>261</v>
      </c>
      <c r="F13" s="131" t="s">
        <v>262</v>
      </c>
      <c r="G13" s="132">
        <v>33986</v>
      </c>
      <c r="H13" s="28">
        <v>5</v>
      </c>
      <c r="I13" s="28">
        <v>7</v>
      </c>
      <c r="J13" s="28">
        <v>6</v>
      </c>
      <c r="K13" s="28">
        <v>5</v>
      </c>
      <c r="L13" s="8">
        <f t="shared" si="1"/>
        <v>5.7</v>
      </c>
      <c r="M13" s="6">
        <v>7</v>
      </c>
      <c r="N13" s="6"/>
      <c r="O13" s="24">
        <f t="shared" si="2"/>
        <v>6.4</v>
      </c>
      <c r="P13" s="10"/>
      <c r="Q13" s="10"/>
      <c r="R13" s="10"/>
      <c r="S13" s="6"/>
      <c r="T13" s="6">
        <f t="shared" si="3"/>
        <v>0</v>
      </c>
      <c r="U13" s="6"/>
      <c r="V13" s="6"/>
      <c r="W13" s="10">
        <f t="shared" si="4"/>
        <v>0</v>
      </c>
      <c r="X13" s="56">
        <f t="shared" si="5"/>
        <v>6.35</v>
      </c>
      <c r="Y13" s="28">
        <v>6</v>
      </c>
      <c r="Z13" s="28">
        <v>6</v>
      </c>
      <c r="AA13" s="6">
        <f t="shared" si="6"/>
        <v>6</v>
      </c>
      <c r="AB13" s="6">
        <v>7</v>
      </c>
      <c r="AC13" s="6"/>
      <c r="AD13" s="24">
        <f t="shared" si="7"/>
        <v>6.5</v>
      </c>
      <c r="AE13" s="10"/>
      <c r="AF13" s="6"/>
      <c r="AG13" s="6">
        <f t="shared" si="8"/>
        <v>0</v>
      </c>
      <c r="AH13" s="6"/>
      <c r="AI13" s="6"/>
      <c r="AJ13" s="10">
        <f t="shared" si="9"/>
        <v>0</v>
      </c>
      <c r="AK13" s="56">
        <f t="shared" si="10"/>
        <v>6.5</v>
      </c>
      <c r="AL13" s="28">
        <v>8</v>
      </c>
      <c r="AM13" s="28">
        <v>8</v>
      </c>
      <c r="AN13" s="4"/>
      <c r="AO13" s="6">
        <f t="shared" si="76"/>
        <v>8</v>
      </c>
      <c r="AP13" s="6">
        <v>4</v>
      </c>
      <c r="AQ13" s="6"/>
      <c r="AR13" s="24">
        <f t="shared" si="11"/>
        <v>6</v>
      </c>
      <c r="AS13" s="10"/>
      <c r="AT13" s="6"/>
      <c r="AU13" s="6">
        <f t="shared" si="12"/>
        <v>0</v>
      </c>
      <c r="AV13" s="6"/>
      <c r="AW13" s="6"/>
      <c r="AX13" s="10">
        <f t="shared" si="13"/>
        <v>0</v>
      </c>
      <c r="AY13" s="56">
        <f t="shared" si="14"/>
        <v>6</v>
      </c>
      <c r="AZ13" s="28">
        <v>8</v>
      </c>
      <c r="BA13" s="28">
        <v>5</v>
      </c>
      <c r="BB13" s="28">
        <v>8</v>
      </c>
      <c r="BC13" s="28">
        <v>9</v>
      </c>
      <c r="BD13" s="8">
        <f t="shared" si="15"/>
        <v>7.8</v>
      </c>
      <c r="BE13" s="6">
        <v>9</v>
      </c>
      <c r="BF13" s="6"/>
      <c r="BG13" s="24">
        <f t="shared" si="16"/>
        <v>8.4</v>
      </c>
      <c r="BH13" s="10"/>
      <c r="BI13" s="10"/>
      <c r="BJ13" s="10"/>
      <c r="BK13" s="6"/>
      <c r="BL13" s="6">
        <f t="shared" si="17"/>
        <v>0</v>
      </c>
      <c r="BM13" s="6"/>
      <c r="BN13" s="6"/>
      <c r="BO13" s="10">
        <f t="shared" si="18"/>
        <v>0</v>
      </c>
      <c r="BP13" s="56">
        <f t="shared" si="19"/>
        <v>8.4</v>
      </c>
      <c r="BQ13" s="28">
        <v>8</v>
      </c>
      <c r="BR13" s="28">
        <v>7</v>
      </c>
      <c r="BS13" s="6">
        <f t="shared" si="20"/>
        <v>7.3</v>
      </c>
      <c r="BT13" s="6">
        <v>6</v>
      </c>
      <c r="BU13" s="6"/>
      <c r="BV13" s="24">
        <f t="shared" si="21"/>
        <v>6.7</v>
      </c>
      <c r="BW13" s="10"/>
      <c r="BX13" s="6"/>
      <c r="BY13" s="6">
        <f t="shared" si="22"/>
        <v>0</v>
      </c>
      <c r="BZ13" s="6"/>
      <c r="CA13" s="6"/>
      <c r="CB13" s="10">
        <f t="shared" si="23"/>
        <v>0</v>
      </c>
      <c r="CC13" s="56">
        <f t="shared" si="24"/>
        <v>6.65</v>
      </c>
      <c r="CD13" s="28">
        <v>7</v>
      </c>
      <c r="CE13" s="28">
        <v>8</v>
      </c>
      <c r="CF13" s="6">
        <f t="shared" si="25"/>
        <v>7.7</v>
      </c>
      <c r="CG13" s="6">
        <v>7</v>
      </c>
      <c r="CH13" s="6"/>
      <c r="CI13" s="24">
        <f t="shared" si="26"/>
        <v>7.4</v>
      </c>
      <c r="CJ13" s="10"/>
      <c r="CK13" s="6"/>
      <c r="CL13" s="6">
        <f t="shared" si="27"/>
        <v>0</v>
      </c>
      <c r="CM13" s="6"/>
      <c r="CN13" s="6"/>
      <c r="CO13" s="10">
        <f t="shared" si="28"/>
        <v>0</v>
      </c>
      <c r="CP13" s="56">
        <f t="shared" si="29"/>
        <v>7.35</v>
      </c>
      <c r="CQ13" s="28">
        <v>5</v>
      </c>
      <c r="CR13" s="28">
        <v>5</v>
      </c>
      <c r="CS13" s="28">
        <v>4</v>
      </c>
      <c r="CT13" s="28">
        <v>4</v>
      </c>
      <c r="CU13" s="6">
        <f>ROUND((CQ13+CT13*2+CR13+CS13*2)/6,1)</f>
        <v>4.3</v>
      </c>
      <c r="CV13" s="6">
        <v>6.5</v>
      </c>
      <c r="CW13" s="6"/>
      <c r="CX13" s="24">
        <f t="shared" si="31"/>
        <v>5.4</v>
      </c>
      <c r="CY13" s="10"/>
      <c r="CZ13" s="6"/>
      <c r="DA13" s="6">
        <f t="shared" si="32"/>
        <v>0</v>
      </c>
      <c r="DB13" s="6"/>
      <c r="DC13" s="6"/>
      <c r="DD13" s="10">
        <f t="shared" si="33"/>
        <v>0</v>
      </c>
      <c r="DE13" s="56">
        <f t="shared" si="34"/>
        <v>5.4</v>
      </c>
      <c r="DF13" s="1">
        <v>7</v>
      </c>
      <c r="DG13" s="1">
        <v>7</v>
      </c>
      <c r="DH13" s="6">
        <f t="shared" si="35"/>
        <v>7</v>
      </c>
      <c r="DI13" s="1">
        <v>9</v>
      </c>
      <c r="DJ13" s="6"/>
      <c r="DK13" s="24">
        <f t="shared" si="36"/>
        <v>8</v>
      </c>
      <c r="DL13" s="10"/>
      <c r="DM13" s="6"/>
      <c r="DN13" s="6">
        <f t="shared" si="37"/>
        <v>0</v>
      </c>
      <c r="DO13" s="6"/>
      <c r="DP13" s="6"/>
      <c r="DQ13" s="10">
        <f t="shared" si="38"/>
        <v>0</v>
      </c>
      <c r="DR13" s="56">
        <f t="shared" si="39"/>
        <v>8</v>
      </c>
      <c r="DS13" s="6">
        <v>6</v>
      </c>
      <c r="DT13" s="6">
        <v>5</v>
      </c>
      <c r="DU13" s="6">
        <v>6</v>
      </c>
      <c r="DV13" s="6">
        <v>6</v>
      </c>
      <c r="DW13" s="6">
        <f t="shared" si="40"/>
        <v>5.833333333333333</v>
      </c>
      <c r="DX13" s="6">
        <v>5</v>
      </c>
      <c r="DY13" s="6"/>
      <c r="DZ13" s="24">
        <f t="shared" si="41"/>
        <v>5.4</v>
      </c>
      <c r="EA13" s="10"/>
      <c r="EB13" s="6"/>
      <c r="EC13" s="6">
        <f t="shared" si="42"/>
        <v>0</v>
      </c>
      <c r="ED13" s="6"/>
      <c r="EE13" s="6"/>
      <c r="EF13" s="10">
        <f t="shared" si="43"/>
        <v>0</v>
      </c>
      <c r="EG13" s="56">
        <f t="shared" si="44"/>
        <v>5.4166666666666661</v>
      </c>
      <c r="EH13" s="28"/>
      <c r="EI13" s="28"/>
      <c r="EJ13" s="6">
        <f t="shared" si="45"/>
        <v>0</v>
      </c>
      <c r="EK13" s="6"/>
      <c r="EL13" s="6"/>
      <c r="EM13" s="24">
        <f t="shared" si="46"/>
        <v>0</v>
      </c>
      <c r="EN13" s="10"/>
      <c r="EO13" s="6"/>
      <c r="EP13" s="6">
        <f t="shared" si="47"/>
        <v>0</v>
      </c>
      <c r="EQ13" s="6"/>
      <c r="ER13" s="6"/>
      <c r="ES13" s="10">
        <f t="shared" si="48"/>
        <v>0</v>
      </c>
      <c r="ET13" s="56">
        <f t="shared" si="49"/>
        <v>0</v>
      </c>
      <c r="EU13" s="6">
        <v>7</v>
      </c>
      <c r="EV13" s="6">
        <v>6</v>
      </c>
      <c r="EW13" s="6">
        <f t="shared" si="50"/>
        <v>6.333333333333333</v>
      </c>
      <c r="EX13" s="6">
        <v>7</v>
      </c>
      <c r="EY13" s="6"/>
      <c r="EZ13" s="24">
        <f t="shared" si="51"/>
        <v>6.7</v>
      </c>
      <c r="FA13" s="10"/>
      <c r="FB13" s="6"/>
      <c r="FC13" s="6">
        <f t="shared" si="52"/>
        <v>0</v>
      </c>
      <c r="FD13" s="6"/>
      <c r="FE13" s="6"/>
      <c r="FF13" s="10">
        <f t="shared" si="53"/>
        <v>0</v>
      </c>
      <c r="FG13" s="56">
        <f t="shared" si="54"/>
        <v>6.6666666666666661</v>
      </c>
      <c r="FH13" s="28">
        <v>6</v>
      </c>
      <c r="FI13" s="28">
        <v>6</v>
      </c>
      <c r="FJ13" s="6">
        <f t="shared" si="55"/>
        <v>6</v>
      </c>
      <c r="FK13" s="6">
        <v>5</v>
      </c>
      <c r="FL13" s="6"/>
      <c r="FM13" s="24">
        <f t="shared" si="56"/>
        <v>5.5</v>
      </c>
      <c r="FN13" s="10"/>
      <c r="FO13" s="6"/>
      <c r="FP13" s="6">
        <f t="shared" si="57"/>
        <v>0</v>
      </c>
      <c r="FQ13" s="6"/>
      <c r="FR13" s="6"/>
      <c r="FS13" s="10">
        <f t="shared" si="58"/>
        <v>0</v>
      </c>
      <c r="FT13" s="56">
        <f t="shared" si="59"/>
        <v>5.5</v>
      </c>
      <c r="FU13" s="6">
        <v>8</v>
      </c>
      <c r="FV13" s="6">
        <v>8</v>
      </c>
      <c r="FW13" s="6">
        <f t="shared" si="60"/>
        <v>8</v>
      </c>
      <c r="FX13" s="6">
        <v>5.5</v>
      </c>
      <c r="FY13" s="6"/>
      <c r="FZ13" s="24">
        <f t="shared" si="61"/>
        <v>6.8</v>
      </c>
      <c r="GA13" s="10"/>
      <c r="GB13" s="6"/>
      <c r="GC13" s="6">
        <f t="shared" si="62"/>
        <v>0</v>
      </c>
      <c r="GD13" s="6"/>
      <c r="GE13" s="6"/>
      <c r="GF13" s="10">
        <f t="shared" si="63"/>
        <v>0</v>
      </c>
      <c r="GG13" s="56">
        <f t="shared" si="64"/>
        <v>6.75</v>
      </c>
      <c r="GH13" s="6">
        <v>5</v>
      </c>
      <c r="GI13" s="6"/>
      <c r="GJ13" s="6"/>
      <c r="GK13" s="6">
        <v>5</v>
      </c>
      <c r="GL13" s="6">
        <f t="shared" si="77"/>
        <v>5</v>
      </c>
      <c r="GM13" s="6">
        <v>5</v>
      </c>
      <c r="GN13" s="6"/>
      <c r="GO13" s="24">
        <f t="shared" si="65"/>
        <v>5</v>
      </c>
      <c r="GP13" s="10"/>
      <c r="GQ13" s="6"/>
      <c r="GR13" s="6">
        <f t="shared" si="66"/>
        <v>0</v>
      </c>
      <c r="GS13" s="6"/>
      <c r="GT13" s="6"/>
      <c r="GU13" s="10">
        <f t="shared" si="67"/>
        <v>0</v>
      </c>
      <c r="GV13" s="56">
        <f t="shared" si="68"/>
        <v>5</v>
      </c>
      <c r="GW13" s="6">
        <v>6</v>
      </c>
      <c r="GX13" s="6">
        <v>7</v>
      </c>
      <c r="GY13" s="6">
        <f t="shared" si="69"/>
        <v>6.666666666666667</v>
      </c>
      <c r="GZ13" s="6">
        <v>5</v>
      </c>
      <c r="HA13" s="6"/>
      <c r="HB13" s="24">
        <f t="shared" si="70"/>
        <v>5.8</v>
      </c>
      <c r="HC13" s="10"/>
      <c r="HD13" s="6"/>
      <c r="HE13" s="6">
        <f t="shared" si="71"/>
        <v>0</v>
      </c>
      <c r="HF13" s="6"/>
      <c r="HG13" s="6"/>
      <c r="HH13" s="10">
        <f t="shared" si="72"/>
        <v>0</v>
      </c>
      <c r="HI13" s="53">
        <f t="shared" si="73"/>
        <v>5.8333333333333339</v>
      </c>
      <c r="HJ13" s="2">
        <f t="shared" si="74"/>
        <v>6</v>
      </c>
      <c r="HK13" s="83" t="str">
        <f t="shared" si="75"/>
        <v>TB KHÁ</v>
      </c>
    </row>
    <row r="14" spans="1:219" s="113" customFormat="1" ht="26.25" customHeight="1">
      <c r="A14" s="25">
        <v>5</v>
      </c>
      <c r="B14" s="133" t="s">
        <v>0</v>
      </c>
      <c r="C14" s="123" t="s">
        <v>5</v>
      </c>
      <c r="D14" s="123" t="str">
        <f t="shared" si="0"/>
        <v>122KT2526</v>
      </c>
      <c r="E14" s="130" t="s">
        <v>263</v>
      </c>
      <c r="F14" s="131" t="s">
        <v>264</v>
      </c>
      <c r="G14" s="132" t="s">
        <v>265</v>
      </c>
      <c r="H14" s="28">
        <v>7</v>
      </c>
      <c r="I14" s="28">
        <v>7</v>
      </c>
      <c r="J14" s="28">
        <v>8</v>
      </c>
      <c r="K14" s="28">
        <v>6</v>
      </c>
      <c r="L14" s="8">
        <f t="shared" si="1"/>
        <v>7</v>
      </c>
      <c r="M14" s="6">
        <v>6</v>
      </c>
      <c r="N14" s="6"/>
      <c r="O14" s="24">
        <f t="shared" si="2"/>
        <v>6.5</v>
      </c>
      <c r="P14" s="10"/>
      <c r="Q14" s="10"/>
      <c r="R14" s="10"/>
      <c r="S14" s="6"/>
      <c r="T14" s="6">
        <f t="shared" si="3"/>
        <v>0</v>
      </c>
      <c r="U14" s="6"/>
      <c r="V14" s="6"/>
      <c r="W14" s="10">
        <f t="shared" si="4"/>
        <v>0</v>
      </c>
      <c r="X14" s="56">
        <f t="shared" si="5"/>
        <v>6.5</v>
      </c>
      <c r="Y14" s="28">
        <v>6</v>
      </c>
      <c r="Z14" s="28">
        <v>7</v>
      </c>
      <c r="AA14" s="6">
        <f t="shared" si="6"/>
        <v>6.7</v>
      </c>
      <c r="AB14" s="6">
        <v>9</v>
      </c>
      <c r="AC14" s="6"/>
      <c r="AD14" s="24">
        <f t="shared" si="7"/>
        <v>7.9</v>
      </c>
      <c r="AE14" s="10"/>
      <c r="AF14" s="6"/>
      <c r="AG14" s="6">
        <f t="shared" si="8"/>
        <v>0</v>
      </c>
      <c r="AH14" s="6"/>
      <c r="AI14" s="6"/>
      <c r="AJ14" s="10">
        <f t="shared" si="9"/>
        <v>0</v>
      </c>
      <c r="AK14" s="56">
        <f t="shared" si="10"/>
        <v>7.85</v>
      </c>
      <c r="AL14" s="28">
        <v>10</v>
      </c>
      <c r="AM14" s="28">
        <v>9</v>
      </c>
      <c r="AN14" s="4"/>
      <c r="AO14" s="6">
        <f t="shared" si="76"/>
        <v>9.3000000000000007</v>
      </c>
      <c r="AP14" s="6">
        <v>7</v>
      </c>
      <c r="AQ14" s="6"/>
      <c r="AR14" s="24">
        <f t="shared" si="11"/>
        <v>8.1999999999999993</v>
      </c>
      <c r="AS14" s="10"/>
      <c r="AT14" s="6"/>
      <c r="AU14" s="6">
        <f t="shared" si="12"/>
        <v>0</v>
      </c>
      <c r="AV14" s="6"/>
      <c r="AW14" s="6"/>
      <c r="AX14" s="10">
        <f t="shared" si="13"/>
        <v>0</v>
      </c>
      <c r="AY14" s="56">
        <f t="shared" si="14"/>
        <v>8.15</v>
      </c>
      <c r="AZ14" s="28">
        <v>9</v>
      </c>
      <c r="BA14" s="28">
        <v>8</v>
      </c>
      <c r="BB14" s="28">
        <v>9</v>
      </c>
      <c r="BC14" s="28">
        <v>9</v>
      </c>
      <c r="BD14" s="8">
        <f t="shared" si="15"/>
        <v>8.8000000000000007</v>
      </c>
      <c r="BE14" s="6">
        <v>9</v>
      </c>
      <c r="BF14" s="6"/>
      <c r="BG14" s="24">
        <f t="shared" si="16"/>
        <v>8.9</v>
      </c>
      <c r="BH14" s="10"/>
      <c r="BI14" s="10"/>
      <c r="BJ14" s="10"/>
      <c r="BK14" s="6"/>
      <c r="BL14" s="6">
        <f t="shared" si="17"/>
        <v>0</v>
      </c>
      <c r="BM14" s="6"/>
      <c r="BN14" s="6"/>
      <c r="BO14" s="10">
        <f t="shared" si="18"/>
        <v>0</v>
      </c>
      <c r="BP14" s="56">
        <f t="shared" si="19"/>
        <v>8.9</v>
      </c>
      <c r="BQ14" s="28">
        <v>8</v>
      </c>
      <c r="BR14" s="28">
        <v>7</v>
      </c>
      <c r="BS14" s="6">
        <f t="shared" si="20"/>
        <v>7.3</v>
      </c>
      <c r="BT14" s="6">
        <v>8</v>
      </c>
      <c r="BU14" s="6"/>
      <c r="BV14" s="24">
        <f t="shared" si="21"/>
        <v>7.7</v>
      </c>
      <c r="BW14" s="10"/>
      <c r="BX14" s="6"/>
      <c r="BY14" s="6">
        <f t="shared" si="22"/>
        <v>0</v>
      </c>
      <c r="BZ14" s="6"/>
      <c r="CA14" s="6"/>
      <c r="CB14" s="10">
        <f t="shared" si="23"/>
        <v>0</v>
      </c>
      <c r="CC14" s="56">
        <f t="shared" si="24"/>
        <v>7.65</v>
      </c>
      <c r="CD14" s="28"/>
      <c r="CE14" s="28"/>
      <c r="CF14" s="6">
        <f t="shared" si="25"/>
        <v>0</v>
      </c>
      <c r="CG14" s="6"/>
      <c r="CH14" s="6"/>
      <c r="CI14" s="24">
        <f t="shared" si="26"/>
        <v>0</v>
      </c>
      <c r="CJ14" s="10"/>
      <c r="CK14" s="6"/>
      <c r="CL14" s="6">
        <f t="shared" si="27"/>
        <v>0</v>
      </c>
      <c r="CM14" s="6"/>
      <c r="CN14" s="6"/>
      <c r="CO14" s="10">
        <f t="shared" si="28"/>
        <v>0</v>
      </c>
      <c r="CP14" s="56">
        <f t="shared" si="29"/>
        <v>0</v>
      </c>
      <c r="CQ14" s="28">
        <v>7</v>
      </c>
      <c r="CR14" s="28"/>
      <c r="CS14" s="28"/>
      <c r="CT14" s="28">
        <v>9</v>
      </c>
      <c r="CU14" s="6">
        <f t="shared" si="30"/>
        <v>8.3000000000000007</v>
      </c>
      <c r="CV14" s="6">
        <v>10</v>
      </c>
      <c r="CW14" s="6"/>
      <c r="CX14" s="24">
        <f t="shared" si="31"/>
        <v>9.1999999999999993</v>
      </c>
      <c r="CY14" s="10"/>
      <c r="CZ14" s="6"/>
      <c r="DA14" s="6">
        <f t="shared" si="32"/>
        <v>0</v>
      </c>
      <c r="DB14" s="6"/>
      <c r="DC14" s="6"/>
      <c r="DD14" s="10">
        <f t="shared" si="33"/>
        <v>0</v>
      </c>
      <c r="DE14" s="56">
        <f t="shared" si="34"/>
        <v>9.15</v>
      </c>
      <c r="DF14" s="1">
        <v>9</v>
      </c>
      <c r="DG14" s="1">
        <v>9</v>
      </c>
      <c r="DH14" s="6">
        <f t="shared" si="35"/>
        <v>9</v>
      </c>
      <c r="DI14" s="1">
        <v>8</v>
      </c>
      <c r="DJ14" s="6"/>
      <c r="DK14" s="24">
        <f t="shared" si="36"/>
        <v>8.5</v>
      </c>
      <c r="DL14" s="10"/>
      <c r="DM14" s="6"/>
      <c r="DN14" s="6">
        <f t="shared" si="37"/>
        <v>0</v>
      </c>
      <c r="DO14" s="6"/>
      <c r="DP14" s="6"/>
      <c r="DQ14" s="10">
        <f t="shared" si="38"/>
        <v>0</v>
      </c>
      <c r="DR14" s="56">
        <f t="shared" si="39"/>
        <v>8.5</v>
      </c>
      <c r="DS14" s="6">
        <v>6</v>
      </c>
      <c r="DT14" s="6">
        <v>7</v>
      </c>
      <c r="DU14" s="6">
        <v>7</v>
      </c>
      <c r="DV14" s="6">
        <v>6</v>
      </c>
      <c r="DW14" s="6">
        <f t="shared" si="40"/>
        <v>6.5</v>
      </c>
      <c r="DX14" s="6">
        <v>7</v>
      </c>
      <c r="DY14" s="6"/>
      <c r="DZ14" s="24">
        <f t="shared" si="41"/>
        <v>6.8</v>
      </c>
      <c r="EA14" s="10"/>
      <c r="EB14" s="6"/>
      <c r="EC14" s="6">
        <f t="shared" si="42"/>
        <v>0</v>
      </c>
      <c r="ED14" s="6"/>
      <c r="EE14" s="6"/>
      <c r="EF14" s="10">
        <f t="shared" si="43"/>
        <v>0</v>
      </c>
      <c r="EG14" s="56">
        <f t="shared" si="44"/>
        <v>6.75</v>
      </c>
      <c r="EH14" s="28"/>
      <c r="EI14" s="28"/>
      <c r="EJ14" s="6">
        <f t="shared" si="45"/>
        <v>0</v>
      </c>
      <c r="EK14" s="6"/>
      <c r="EL14" s="6"/>
      <c r="EM14" s="24">
        <f t="shared" si="46"/>
        <v>0</v>
      </c>
      <c r="EN14" s="10"/>
      <c r="EO14" s="6"/>
      <c r="EP14" s="6">
        <f t="shared" si="47"/>
        <v>0</v>
      </c>
      <c r="EQ14" s="6"/>
      <c r="ER14" s="6"/>
      <c r="ES14" s="10">
        <f t="shared" si="48"/>
        <v>0</v>
      </c>
      <c r="ET14" s="56">
        <f t="shared" si="49"/>
        <v>0</v>
      </c>
      <c r="EU14" s="6">
        <v>9</v>
      </c>
      <c r="EV14" s="6">
        <v>8</v>
      </c>
      <c r="EW14" s="6">
        <f t="shared" si="50"/>
        <v>8.3333333333333339</v>
      </c>
      <c r="EX14" s="6">
        <v>6</v>
      </c>
      <c r="EY14" s="6"/>
      <c r="EZ14" s="24">
        <f t="shared" si="51"/>
        <v>7.2</v>
      </c>
      <c r="FA14" s="10"/>
      <c r="FB14" s="6"/>
      <c r="FC14" s="6">
        <f t="shared" si="52"/>
        <v>0</v>
      </c>
      <c r="FD14" s="6"/>
      <c r="FE14" s="6"/>
      <c r="FF14" s="10">
        <f t="shared" si="53"/>
        <v>0</v>
      </c>
      <c r="FG14" s="56">
        <f t="shared" si="54"/>
        <v>7.166666666666667</v>
      </c>
      <c r="FH14" s="28"/>
      <c r="FI14" s="28"/>
      <c r="FJ14" s="6">
        <f t="shared" si="55"/>
        <v>0</v>
      </c>
      <c r="FK14" s="118"/>
      <c r="FL14" s="6"/>
      <c r="FM14" s="24">
        <f t="shared" si="56"/>
        <v>0</v>
      </c>
      <c r="FN14" s="10"/>
      <c r="FO14" s="6"/>
      <c r="FP14" s="6">
        <f t="shared" si="57"/>
        <v>0</v>
      </c>
      <c r="FQ14" s="6"/>
      <c r="FR14" s="6"/>
      <c r="FS14" s="10">
        <f t="shared" si="58"/>
        <v>0</v>
      </c>
      <c r="FT14" s="56">
        <f t="shared" si="59"/>
        <v>0</v>
      </c>
      <c r="FU14" s="6">
        <v>7</v>
      </c>
      <c r="FV14" s="6">
        <v>7</v>
      </c>
      <c r="FW14" s="6">
        <f t="shared" si="60"/>
        <v>7</v>
      </c>
      <c r="FX14" s="6">
        <v>6</v>
      </c>
      <c r="FY14" s="6"/>
      <c r="FZ14" s="24">
        <f t="shared" si="61"/>
        <v>6.5</v>
      </c>
      <c r="GA14" s="10"/>
      <c r="GB14" s="6"/>
      <c r="GC14" s="6">
        <f t="shared" si="62"/>
        <v>0</v>
      </c>
      <c r="GD14" s="6"/>
      <c r="GE14" s="6"/>
      <c r="GF14" s="10">
        <f t="shared" si="63"/>
        <v>0</v>
      </c>
      <c r="GG14" s="56">
        <f t="shared" si="64"/>
        <v>6.5</v>
      </c>
      <c r="GH14" s="6">
        <v>5</v>
      </c>
      <c r="GI14" s="6"/>
      <c r="GJ14" s="6"/>
      <c r="GK14" s="6">
        <v>6</v>
      </c>
      <c r="GL14" s="6">
        <f t="shared" si="77"/>
        <v>5.666666666666667</v>
      </c>
      <c r="GM14" s="6">
        <v>6.5</v>
      </c>
      <c r="GN14" s="6"/>
      <c r="GO14" s="24">
        <f t="shared" si="65"/>
        <v>6.1</v>
      </c>
      <c r="GP14" s="10"/>
      <c r="GQ14" s="6"/>
      <c r="GR14" s="6">
        <f t="shared" si="66"/>
        <v>0</v>
      </c>
      <c r="GS14" s="6"/>
      <c r="GT14" s="6"/>
      <c r="GU14" s="10">
        <f t="shared" si="67"/>
        <v>0</v>
      </c>
      <c r="GV14" s="56">
        <f t="shared" si="68"/>
        <v>6.0833333333333339</v>
      </c>
      <c r="GW14" s="6">
        <v>6</v>
      </c>
      <c r="GX14" s="6">
        <v>7</v>
      </c>
      <c r="GY14" s="6">
        <f t="shared" si="69"/>
        <v>6.666666666666667</v>
      </c>
      <c r="GZ14" s="6">
        <v>7</v>
      </c>
      <c r="HA14" s="6"/>
      <c r="HB14" s="24">
        <f t="shared" si="70"/>
        <v>6.8</v>
      </c>
      <c r="HC14" s="10"/>
      <c r="HD14" s="6"/>
      <c r="HE14" s="6">
        <f t="shared" si="71"/>
        <v>0</v>
      </c>
      <c r="HF14" s="6"/>
      <c r="HG14" s="6"/>
      <c r="HH14" s="10">
        <f t="shared" si="72"/>
        <v>0</v>
      </c>
      <c r="HI14" s="53">
        <f t="shared" si="73"/>
        <v>6.8333333333333339</v>
      </c>
      <c r="HJ14" s="2">
        <f t="shared" si="74"/>
        <v>6.2</v>
      </c>
      <c r="HK14" s="83" t="str">
        <f t="shared" si="75"/>
        <v>TB KHÁ</v>
      </c>
    </row>
    <row r="15" spans="1:219" s="113" customFormat="1" ht="26.25" customHeight="1">
      <c r="A15" s="25">
        <v>6</v>
      </c>
      <c r="B15" s="133" t="s">
        <v>0</v>
      </c>
      <c r="C15" s="123" t="s">
        <v>6</v>
      </c>
      <c r="D15" s="123" t="str">
        <f t="shared" si="0"/>
        <v>122KT2527</v>
      </c>
      <c r="E15" s="130" t="s">
        <v>266</v>
      </c>
      <c r="F15" s="131" t="s">
        <v>202</v>
      </c>
      <c r="G15" s="132" t="s">
        <v>267</v>
      </c>
      <c r="H15" s="112">
        <v>5</v>
      </c>
      <c r="I15" s="112">
        <v>6</v>
      </c>
      <c r="J15" s="112">
        <v>6</v>
      </c>
      <c r="K15" s="112">
        <v>7</v>
      </c>
      <c r="L15" s="8">
        <f t="shared" si="1"/>
        <v>6.2</v>
      </c>
      <c r="M15" s="33">
        <v>7</v>
      </c>
      <c r="N15" s="111"/>
      <c r="O15" s="24">
        <f t="shared" si="2"/>
        <v>6.6</v>
      </c>
      <c r="P15" s="10"/>
      <c r="Q15" s="10"/>
      <c r="R15" s="10"/>
      <c r="S15" s="6"/>
      <c r="T15" s="6">
        <f t="shared" si="3"/>
        <v>0</v>
      </c>
      <c r="U15" s="6"/>
      <c r="V15" s="6"/>
      <c r="W15" s="10">
        <f t="shared" si="4"/>
        <v>0</v>
      </c>
      <c r="X15" s="56">
        <f t="shared" si="5"/>
        <v>6.6</v>
      </c>
      <c r="Y15" s="112">
        <v>6</v>
      </c>
      <c r="Z15" s="112">
        <v>6</v>
      </c>
      <c r="AA15" s="6">
        <f t="shared" si="6"/>
        <v>6</v>
      </c>
      <c r="AB15" s="33">
        <v>7</v>
      </c>
      <c r="AC15" s="111"/>
      <c r="AD15" s="24">
        <f t="shared" si="7"/>
        <v>6.5</v>
      </c>
      <c r="AE15" s="10"/>
      <c r="AF15" s="6"/>
      <c r="AG15" s="6">
        <f t="shared" si="8"/>
        <v>0</v>
      </c>
      <c r="AH15" s="6"/>
      <c r="AI15" s="6"/>
      <c r="AJ15" s="10">
        <f t="shared" si="9"/>
        <v>0</v>
      </c>
      <c r="AK15" s="56">
        <f t="shared" si="10"/>
        <v>6.5</v>
      </c>
      <c r="AL15" s="112">
        <v>9</v>
      </c>
      <c r="AM15" s="112">
        <v>9</v>
      </c>
      <c r="AN15" s="4"/>
      <c r="AO15" s="6">
        <f t="shared" si="76"/>
        <v>9</v>
      </c>
      <c r="AP15" s="33">
        <v>5</v>
      </c>
      <c r="AQ15" s="111"/>
      <c r="AR15" s="24">
        <f t="shared" si="11"/>
        <v>7</v>
      </c>
      <c r="AS15" s="10"/>
      <c r="AT15" s="6"/>
      <c r="AU15" s="6">
        <f t="shared" si="12"/>
        <v>0</v>
      </c>
      <c r="AV15" s="6"/>
      <c r="AW15" s="6"/>
      <c r="AX15" s="10">
        <f t="shared" si="13"/>
        <v>0</v>
      </c>
      <c r="AY15" s="56">
        <f t="shared" si="14"/>
        <v>7</v>
      </c>
      <c r="AZ15" s="112">
        <v>8</v>
      </c>
      <c r="BA15" s="112">
        <v>6</v>
      </c>
      <c r="BB15" s="112">
        <v>8</v>
      </c>
      <c r="BC15" s="112">
        <v>8</v>
      </c>
      <c r="BD15" s="8">
        <f t="shared" si="15"/>
        <v>7.7</v>
      </c>
      <c r="BE15" s="33">
        <v>8</v>
      </c>
      <c r="BF15" s="111"/>
      <c r="BG15" s="24">
        <f t="shared" si="16"/>
        <v>7.9</v>
      </c>
      <c r="BH15" s="10"/>
      <c r="BI15" s="10"/>
      <c r="BJ15" s="10"/>
      <c r="BK15" s="6"/>
      <c r="BL15" s="6">
        <f t="shared" si="17"/>
        <v>0</v>
      </c>
      <c r="BM15" s="6"/>
      <c r="BN15" s="6"/>
      <c r="BO15" s="10">
        <f t="shared" si="18"/>
        <v>0</v>
      </c>
      <c r="BP15" s="56">
        <f t="shared" si="19"/>
        <v>7.85</v>
      </c>
      <c r="BQ15" s="112">
        <v>9</v>
      </c>
      <c r="BR15" s="112">
        <v>7</v>
      </c>
      <c r="BS15" s="6">
        <f t="shared" si="20"/>
        <v>7.7</v>
      </c>
      <c r="BT15" s="33">
        <v>6</v>
      </c>
      <c r="BU15" s="111"/>
      <c r="BV15" s="24">
        <f t="shared" si="21"/>
        <v>6.9</v>
      </c>
      <c r="BW15" s="10"/>
      <c r="BX15" s="6"/>
      <c r="BY15" s="6">
        <f t="shared" si="22"/>
        <v>0</v>
      </c>
      <c r="BZ15" s="6"/>
      <c r="CA15" s="6"/>
      <c r="CB15" s="10">
        <f t="shared" si="23"/>
        <v>0</v>
      </c>
      <c r="CC15" s="56">
        <f t="shared" si="24"/>
        <v>6.85</v>
      </c>
      <c r="CD15" s="112"/>
      <c r="CE15" s="112"/>
      <c r="CF15" s="6">
        <f t="shared" si="25"/>
        <v>0</v>
      </c>
      <c r="CG15" s="33"/>
      <c r="CH15" s="111"/>
      <c r="CI15" s="24">
        <f t="shared" si="26"/>
        <v>0</v>
      </c>
      <c r="CJ15" s="10"/>
      <c r="CK15" s="6"/>
      <c r="CL15" s="6">
        <f t="shared" si="27"/>
        <v>0</v>
      </c>
      <c r="CM15" s="6"/>
      <c r="CN15" s="6"/>
      <c r="CO15" s="10">
        <f t="shared" si="28"/>
        <v>0</v>
      </c>
      <c r="CP15" s="56">
        <f t="shared" si="29"/>
        <v>0</v>
      </c>
      <c r="CQ15" s="112">
        <v>7</v>
      </c>
      <c r="CR15" s="112"/>
      <c r="CS15" s="112"/>
      <c r="CT15" s="112">
        <v>7</v>
      </c>
      <c r="CU15" s="6">
        <f t="shared" si="30"/>
        <v>7</v>
      </c>
      <c r="CV15" s="33">
        <v>6</v>
      </c>
      <c r="CW15" s="111"/>
      <c r="CX15" s="24">
        <f t="shared" si="31"/>
        <v>6.5</v>
      </c>
      <c r="CY15" s="10"/>
      <c r="CZ15" s="6"/>
      <c r="DA15" s="6">
        <f t="shared" si="32"/>
        <v>0</v>
      </c>
      <c r="DB15" s="6"/>
      <c r="DC15" s="6"/>
      <c r="DD15" s="10">
        <f t="shared" si="33"/>
        <v>0</v>
      </c>
      <c r="DE15" s="56">
        <f t="shared" si="34"/>
        <v>6.5</v>
      </c>
      <c r="DF15" s="1">
        <v>8</v>
      </c>
      <c r="DG15" s="1">
        <v>8</v>
      </c>
      <c r="DH15" s="6">
        <f t="shared" si="35"/>
        <v>8</v>
      </c>
      <c r="DI15" s="1">
        <v>7</v>
      </c>
      <c r="DJ15" s="111"/>
      <c r="DK15" s="24">
        <f t="shared" si="36"/>
        <v>7.5</v>
      </c>
      <c r="DL15" s="10"/>
      <c r="DM15" s="6"/>
      <c r="DN15" s="6">
        <f t="shared" si="37"/>
        <v>0</v>
      </c>
      <c r="DO15" s="6"/>
      <c r="DP15" s="6"/>
      <c r="DQ15" s="10">
        <f t="shared" si="38"/>
        <v>0</v>
      </c>
      <c r="DR15" s="56">
        <f t="shared" si="39"/>
        <v>7.5</v>
      </c>
      <c r="DS15" s="6">
        <v>6</v>
      </c>
      <c r="DT15" s="6">
        <v>6</v>
      </c>
      <c r="DU15" s="6">
        <v>5</v>
      </c>
      <c r="DV15" s="6">
        <v>7</v>
      </c>
      <c r="DW15" s="6">
        <f t="shared" si="40"/>
        <v>6</v>
      </c>
      <c r="DX15" s="6">
        <v>5</v>
      </c>
      <c r="DY15" s="111"/>
      <c r="DZ15" s="24">
        <f t="shared" si="41"/>
        <v>5.5</v>
      </c>
      <c r="EA15" s="10"/>
      <c r="EB15" s="6"/>
      <c r="EC15" s="6">
        <f t="shared" si="42"/>
        <v>0</v>
      </c>
      <c r="ED15" s="6"/>
      <c r="EE15" s="6"/>
      <c r="EF15" s="10">
        <f t="shared" si="43"/>
        <v>0</v>
      </c>
      <c r="EG15" s="56">
        <f t="shared" si="44"/>
        <v>5.5</v>
      </c>
      <c r="EH15" s="112"/>
      <c r="EI15" s="112"/>
      <c r="EJ15" s="6">
        <f t="shared" si="45"/>
        <v>0</v>
      </c>
      <c r="EK15" s="33"/>
      <c r="EL15" s="111"/>
      <c r="EM15" s="24">
        <f t="shared" si="46"/>
        <v>0</v>
      </c>
      <c r="EN15" s="10"/>
      <c r="EO15" s="6"/>
      <c r="EP15" s="6">
        <f t="shared" si="47"/>
        <v>0</v>
      </c>
      <c r="EQ15" s="6"/>
      <c r="ER15" s="6"/>
      <c r="ES15" s="10">
        <f t="shared" si="48"/>
        <v>0</v>
      </c>
      <c r="ET15" s="56">
        <f t="shared" si="49"/>
        <v>0</v>
      </c>
      <c r="EU15" s="6">
        <v>9</v>
      </c>
      <c r="EV15" s="6">
        <v>6.5</v>
      </c>
      <c r="EW15" s="6">
        <f t="shared" si="50"/>
        <v>7.333333333333333</v>
      </c>
      <c r="EX15" s="6">
        <v>5</v>
      </c>
      <c r="EY15" s="111"/>
      <c r="EZ15" s="24">
        <f t="shared" si="51"/>
        <v>6.2</v>
      </c>
      <c r="FA15" s="10"/>
      <c r="FB15" s="6"/>
      <c r="FC15" s="6">
        <f t="shared" si="52"/>
        <v>0</v>
      </c>
      <c r="FD15" s="6"/>
      <c r="FE15" s="6"/>
      <c r="FF15" s="10">
        <f t="shared" si="53"/>
        <v>0</v>
      </c>
      <c r="FG15" s="56">
        <f t="shared" si="54"/>
        <v>6.1666666666666661</v>
      </c>
      <c r="FH15" s="112"/>
      <c r="FI15" s="112"/>
      <c r="FJ15" s="6">
        <f t="shared" si="55"/>
        <v>0</v>
      </c>
      <c r="FK15" s="33"/>
      <c r="FL15" s="111"/>
      <c r="FM15" s="24">
        <f t="shared" si="56"/>
        <v>0</v>
      </c>
      <c r="FN15" s="10"/>
      <c r="FO15" s="6"/>
      <c r="FP15" s="6">
        <f t="shared" si="57"/>
        <v>0</v>
      </c>
      <c r="FQ15" s="6"/>
      <c r="FR15" s="6"/>
      <c r="FS15" s="10">
        <f t="shared" si="58"/>
        <v>0</v>
      </c>
      <c r="FT15" s="56">
        <f t="shared" si="59"/>
        <v>0</v>
      </c>
      <c r="FU15" s="6">
        <v>7</v>
      </c>
      <c r="FV15" s="6">
        <v>7</v>
      </c>
      <c r="FW15" s="6">
        <f t="shared" si="60"/>
        <v>7</v>
      </c>
      <c r="FX15" s="6">
        <v>4.5</v>
      </c>
      <c r="FY15" s="6"/>
      <c r="FZ15" s="24">
        <f t="shared" si="61"/>
        <v>5.8</v>
      </c>
      <c r="GA15" s="10"/>
      <c r="GB15" s="6"/>
      <c r="GC15" s="6">
        <f t="shared" si="62"/>
        <v>0</v>
      </c>
      <c r="GD15" s="6"/>
      <c r="GE15" s="6"/>
      <c r="GF15" s="10">
        <f t="shared" si="63"/>
        <v>0</v>
      </c>
      <c r="GG15" s="56">
        <f t="shared" si="64"/>
        <v>5.75</v>
      </c>
      <c r="GH15" s="6">
        <v>5</v>
      </c>
      <c r="GI15" s="6"/>
      <c r="GJ15" s="6"/>
      <c r="GK15" s="6">
        <v>6</v>
      </c>
      <c r="GL15" s="6">
        <f t="shared" si="77"/>
        <v>5.666666666666667</v>
      </c>
      <c r="GM15" s="6">
        <v>5</v>
      </c>
      <c r="GN15" s="6"/>
      <c r="GO15" s="24">
        <f t="shared" si="65"/>
        <v>5.3</v>
      </c>
      <c r="GP15" s="10"/>
      <c r="GQ15" s="6"/>
      <c r="GR15" s="6">
        <f t="shared" si="66"/>
        <v>0</v>
      </c>
      <c r="GS15" s="6"/>
      <c r="GT15" s="6"/>
      <c r="GU15" s="10">
        <f t="shared" si="67"/>
        <v>0</v>
      </c>
      <c r="GV15" s="56">
        <f t="shared" si="68"/>
        <v>5.3333333333333339</v>
      </c>
      <c r="GW15" s="6">
        <v>5</v>
      </c>
      <c r="GX15" s="6">
        <v>6</v>
      </c>
      <c r="GY15" s="6">
        <f t="shared" si="69"/>
        <v>5.666666666666667</v>
      </c>
      <c r="GZ15" s="6">
        <v>6</v>
      </c>
      <c r="HA15" s="111"/>
      <c r="HB15" s="24">
        <f t="shared" si="70"/>
        <v>5.8</v>
      </c>
      <c r="HC15" s="10"/>
      <c r="HD15" s="6"/>
      <c r="HE15" s="6">
        <f t="shared" si="71"/>
        <v>0</v>
      </c>
      <c r="HF15" s="6"/>
      <c r="HG15" s="6"/>
      <c r="HH15" s="10">
        <f t="shared" si="72"/>
        <v>0</v>
      </c>
      <c r="HI15" s="53">
        <f t="shared" si="73"/>
        <v>5.8333333333333339</v>
      </c>
      <c r="HJ15" s="2">
        <f t="shared" si="74"/>
        <v>5.3</v>
      </c>
      <c r="HK15" s="83" t="str">
        <f t="shared" si="75"/>
        <v>TB</v>
      </c>
    </row>
    <row r="16" spans="1:219" s="113" customFormat="1" ht="26.25" customHeight="1">
      <c r="A16" s="25">
        <v>7</v>
      </c>
      <c r="B16" s="133" t="s">
        <v>0</v>
      </c>
      <c r="C16" s="123" t="s">
        <v>7</v>
      </c>
      <c r="D16" s="123" t="str">
        <f t="shared" si="0"/>
        <v>122KT2528</v>
      </c>
      <c r="E16" s="130" t="s">
        <v>268</v>
      </c>
      <c r="F16" s="131" t="s">
        <v>167</v>
      </c>
      <c r="G16" s="132" t="s">
        <v>269</v>
      </c>
      <c r="H16" s="28">
        <v>5</v>
      </c>
      <c r="I16" s="28">
        <v>6</v>
      </c>
      <c r="J16" s="28">
        <v>6</v>
      </c>
      <c r="K16" s="28">
        <v>6</v>
      </c>
      <c r="L16" s="8">
        <f t="shared" si="1"/>
        <v>5.8</v>
      </c>
      <c r="M16" s="6">
        <v>5</v>
      </c>
      <c r="N16" s="6"/>
      <c r="O16" s="24">
        <f t="shared" si="2"/>
        <v>5.4</v>
      </c>
      <c r="P16" s="10"/>
      <c r="Q16" s="10"/>
      <c r="R16" s="10"/>
      <c r="S16" s="6"/>
      <c r="T16" s="6">
        <f t="shared" si="3"/>
        <v>0</v>
      </c>
      <c r="U16" s="6"/>
      <c r="V16" s="6"/>
      <c r="W16" s="10">
        <f t="shared" si="4"/>
        <v>0</v>
      </c>
      <c r="X16" s="56">
        <f t="shared" si="5"/>
        <v>5.4</v>
      </c>
      <c r="Y16" s="28">
        <v>7</v>
      </c>
      <c r="Z16" s="28">
        <v>6</v>
      </c>
      <c r="AA16" s="6">
        <f t="shared" si="6"/>
        <v>6.3</v>
      </c>
      <c r="AB16" s="6">
        <v>6</v>
      </c>
      <c r="AC16" s="6"/>
      <c r="AD16" s="24">
        <f t="shared" si="7"/>
        <v>6.2</v>
      </c>
      <c r="AE16" s="10"/>
      <c r="AF16" s="6"/>
      <c r="AG16" s="6">
        <f t="shared" si="8"/>
        <v>0</v>
      </c>
      <c r="AH16" s="6"/>
      <c r="AI16" s="6"/>
      <c r="AJ16" s="10">
        <f t="shared" si="9"/>
        <v>0</v>
      </c>
      <c r="AK16" s="56">
        <f t="shared" si="10"/>
        <v>6.15</v>
      </c>
      <c r="AL16" s="28">
        <v>9</v>
      </c>
      <c r="AM16" s="28">
        <v>9</v>
      </c>
      <c r="AN16" s="4"/>
      <c r="AO16" s="6">
        <f t="shared" si="76"/>
        <v>9</v>
      </c>
      <c r="AP16" s="6">
        <v>7</v>
      </c>
      <c r="AQ16" s="6"/>
      <c r="AR16" s="24">
        <f t="shared" si="11"/>
        <v>8</v>
      </c>
      <c r="AS16" s="10"/>
      <c r="AT16" s="6"/>
      <c r="AU16" s="6">
        <f t="shared" si="12"/>
        <v>0</v>
      </c>
      <c r="AV16" s="6"/>
      <c r="AW16" s="6"/>
      <c r="AX16" s="10">
        <f t="shared" si="13"/>
        <v>0</v>
      </c>
      <c r="AY16" s="56">
        <f t="shared" si="14"/>
        <v>8</v>
      </c>
      <c r="AZ16" s="28">
        <v>6</v>
      </c>
      <c r="BA16" s="28">
        <v>6</v>
      </c>
      <c r="BB16" s="28">
        <v>7</v>
      </c>
      <c r="BC16" s="28">
        <v>9</v>
      </c>
      <c r="BD16" s="8">
        <f t="shared" si="15"/>
        <v>7.3</v>
      </c>
      <c r="BE16" s="6">
        <v>8</v>
      </c>
      <c r="BF16" s="6"/>
      <c r="BG16" s="24">
        <f t="shared" si="16"/>
        <v>7.7</v>
      </c>
      <c r="BH16" s="10"/>
      <c r="BI16" s="10"/>
      <c r="BJ16" s="10"/>
      <c r="BK16" s="6"/>
      <c r="BL16" s="6">
        <f t="shared" si="17"/>
        <v>0</v>
      </c>
      <c r="BM16" s="6"/>
      <c r="BN16" s="6"/>
      <c r="BO16" s="10">
        <f t="shared" si="18"/>
        <v>0</v>
      </c>
      <c r="BP16" s="56">
        <f t="shared" si="19"/>
        <v>7.65</v>
      </c>
      <c r="BQ16" s="28">
        <v>7</v>
      </c>
      <c r="BR16" s="28">
        <v>6</v>
      </c>
      <c r="BS16" s="6">
        <f t="shared" si="20"/>
        <v>6.3</v>
      </c>
      <c r="BT16" s="6">
        <v>6</v>
      </c>
      <c r="BU16" s="6"/>
      <c r="BV16" s="24">
        <f t="shared" si="21"/>
        <v>6.2</v>
      </c>
      <c r="BW16" s="10"/>
      <c r="BX16" s="6"/>
      <c r="BY16" s="6">
        <f t="shared" si="22"/>
        <v>0</v>
      </c>
      <c r="BZ16" s="6"/>
      <c r="CA16" s="6"/>
      <c r="CB16" s="10">
        <f t="shared" si="23"/>
        <v>0</v>
      </c>
      <c r="CC16" s="56">
        <f t="shared" si="24"/>
        <v>6.15</v>
      </c>
      <c r="CD16" s="28"/>
      <c r="CE16" s="28"/>
      <c r="CF16" s="6">
        <f t="shared" si="25"/>
        <v>0</v>
      </c>
      <c r="CG16" s="6"/>
      <c r="CH16" s="6"/>
      <c r="CI16" s="24">
        <f t="shared" si="26"/>
        <v>0</v>
      </c>
      <c r="CJ16" s="10"/>
      <c r="CK16" s="6"/>
      <c r="CL16" s="6">
        <f t="shared" si="27"/>
        <v>0</v>
      </c>
      <c r="CM16" s="6"/>
      <c r="CN16" s="6"/>
      <c r="CO16" s="10">
        <f t="shared" si="28"/>
        <v>0</v>
      </c>
      <c r="CP16" s="56">
        <f t="shared" si="29"/>
        <v>0</v>
      </c>
      <c r="CQ16" s="28">
        <v>5</v>
      </c>
      <c r="CR16" s="28"/>
      <c r="CS16" s="28"/>
      <c r="CT16" s="28">
        <v>8</v>
      </c>
      <c r="CU16" s="6">
        <f t="shared" si="30"/>
        <v>7</v>
      </c>
      <c r="CV16" s="6">
        <v>8</v>
      </c>
      <c r="CW16" s="6"/>
      <c r="CX16" s="24">
        <f t="shared" si="31"/>
        <v>7.5</v>
      </c>
      <c r="CY16" s="10"/>
      <c r="CZ16" s="6"/>
      <c r="DA16" s="6">
        <f t="shared" si="32"/>
        <v>0</v>
      </c>
      <c r="DB16" s="6"/>
      <c r="DC16" s="6"/>
      <c r="DD16" s="10">
        <f t="shared" si="33"/>
        <v>0</v>
      </c>
      <c r="DE16" s="56">
        <f t="shared" si="34"/>
        <v>7.5</v>
      </c>
      <c r="DF16" s="1">
        <v>7</v>
      </c>
      <c r="DG16" s="1">
        <v>8</v>
      </c>
      <c r="DH16" s="6">
        <f t="shared" si="35"/>
        <v>7.7</v>
      </c>
      <c r="DI16" s="1">
        <v>8</v>
      </c>
      <c r="DJ16" s="6"/>
      <c r="DK16" s="24">
        <f t="shared" si="36"/>
        <v>7.9</v>
      </c>
      <c r="DL16" s="10"/>
      <c r="DM16" s="6"/>
      <c r="DN16" s="6">
        <f t="shared" si="37"/>
        <v>0</v>
      </c>
      <c r="DO16" s="6"/>
      <c r="DP16" s="6"/>
      <c r="DQ16" s="10">
        <f t="shared" si="38"/>
        <v>0</v>
      </c>
      <c r="DR16" s="56">
        <f t="shared" si="39"/>
        <v>7.85</v>
      </c>
      <c r="DS16" s="6"/>
      <c r="DT16" s="6"/>
      <c r="DU16" s="6"/>
      <c r="DV16" s="6"/>
      <c r="DW16" s="6">
        <f t="shared" si="40"/>
        <v>0</v>
      </c>
      <c r="DX16" s="6"/>
      <c r="DY16" s="6"/>
      <c r="DZ16" s="24">
        <f t="shared" si="41"/>
        <v>0</v>
      </c>
      <c r="EA16" s="10"/>
      <c r="EB16" s="6"/>
      <c r="EC16" s="6">
        <f t="shared" si="42"/>
        <v>0</v>
      </c>
      <c r="ED16" s="6"/>
      <c r="EE16" s="6"/>
      <c r="EF16" s="10">
        <f t="shared" si="43"/>
        <v>0</v>
      </c>
      <c r="EG16" s="56">
        <f t="shared" si="44"/>
        <v>0</v>
      </c>
      <c r="EH16" s="28"/>
      <c r="EI16" s="28"/>
      <c r="EJ16" s="6">
        <f t="shared" si="45"/>
        <v>0</v>
      </c>
      <c r="EK16" s="6"/>
      <c r="EL16" s="6"/>
      <c r="EM16" s="24">
        <f t="shared" si="46"/>
        <v>0</v>
      </c>
      <c r="EN16" s="10"/>
      <c r="EO16" s="6"/>
      <c r="EP16" s="6">
        <f t="shared" si="47"/>
        <v>0</v>
      </c>
      <c r="EQ16" s="6"/>
      <c r="ER16" s="6"/>
      <c r="ES16" s="10">
        <f t="shared" si="48"/>
        <v>0</v>
      </c>
      <c r="ET16" s="56">
        <f t="shared" si="49"/>
        <v>0</v>
      </c>
      <c r="EU16" s="31">
        <v>5</v>
      </c>
      <c r="EV16" s="31">
        <v>6</v>
      </c>
      <c r="EW16" s="31">
        <f t="shared" si="50"/>
        <v>5.666666666666667</v>
      </c>
      <c r="EX16" s="31">
        <v>3</v>
      </c>
      <c r="EY16" s="31"/>
      <c r="EZ16" s="36">
        <f t="shared" si="51"/>
        <v>4.3</v>
      </c>
      <c r="FA16" s="10"/>
      <c r="FB16" s="6"/>
      <c r="FC16" s="6">
        <f t="shared" si="52"/>
        <v>0</v>
      </c>
      <c r="FD16" s="6"/>
      <c r="FE16" s="6"/>
      <c r="FF16" s="10">
        <f t="shared" si="53"/>
        <v>0</v>
      </c>
      <c r="FG16" s="36">
        <f t="shared" si="54"/>
        <v>4.3333333333333339</v>
      </c>
      <c r="FH16" s="28"/>
      <c r="FI16" s="28"/>
      <c r="FJ16" s="6">
        <f t="shared" si="55"/>
        <v>0</v>
      </c>
      <c r="FK16" s="6"/>
      <c r="FL16" s="6"/>
      <c r="FM16" s="24">
        <f t="shared" si="56"/>
        <v>0</v>
      </c>
      <c r="FN16" s="10"/>
      <c r="FO16" s="6"/>
      <c r="FP16" s="6">
        <f t="shared" si="57"/>
        <v>0</v>
      </c>
      <c r="FQ16" s="6"/>
      <c r="FR16" s="6"/>
      <c r="FS16" s="10">
        <f t="shared" si="58"/>
        <v>0</v>
      </c>
      <c r="FT16" s="56">
        <f t="shared" si="59"/>
        <v>0</v>
      </c>
      <c r="FU16" s="6"/>
      <c r="FV16" s="6"/>
      <c r="FW16" s="6">
        <f t="shared" si="60"/>
        <v>0</v>
      </c>
      <c r="FX16" s="6"/>
      <c r="FY16" s="6"/>
      <c r="FZ16" s="24">
        <f t="shared" si="61"/>
        <v>0</v>
      </c>
      <c r="GA16" s="10"/>
      <c r="GB16" s="6"/>
      <c r="GC16" s="6">
        <f t="shared" si="62"/>
        <v>0</v>
      </c>
      <c r="GD16" s="6"/>
      <c r="GE16" s="6"/>
      <c r="GF16" s="10">
        <f t="shared" si="63"/>
        <v>0</v>
      </c>
      <c r="GG16" s="56">
        <f t="shared" si="64"/>
        <v>0</v>
      </c>
      <c r="GH16" s="54">
        <v>5</v>
      </c>
      <c r="GI16" s="54"/>
      <c r="GJ16" s="54"/>
      <c r="GK16" s="54">
        <v>6</v>
      </c>
      <c r="GL16" s="54">
        <f t="shared" si="77"/>
        <v>5.666666666666667</v>
      </c>
      <c r="GM16" s="54">
        <v>4</v>
      </c>
      <c r="GN16" s="54">
        <v>5.5</v>
      </c>
      <c r="GO16" s="55">
        <f t="shared" si="65"/>
        <v>5.6</v>
      </c>
      <c r="GP16" s="10"/>
      <c r="GQ16" s="6"/>
      <c r="GR16" s="6">
        <f t="shared" si="66"/>
        <v>0</v>
      </c>
      <c r="GS16" s="6"/>
      <c r="GT16" s="6"/>
      <c r="GU16" s="10">
        <f t="shared" si="67"/>
        <v>0</v>
      </c>
      <c r="GV16" s="55">
        <f t="shared" si="68"/>
        <v>5.5833333333333339</v>
      </c>
      <c r="GW16" s="6">
        <v>6</v>
      </c>
      <c r="GX16" s="6">
        <v>7</v>
      </c>
      <c r="GY16" s="6">
        <f t="shared" si="69"/>
        <v>6.666666666666667</v>
      </c>
      <c r="GZ16" s="6">
        <v>8</v>
      </c>
      <c r="HA16" s="6"/>
      <c r="HB16" s="24">
        <f t="shared" si="70"/>
        <v>7.3</v>
      </c>
      <c r="HC16" s="10"/>
      <c r="HD16" s="6"/>
      <c r="HE16" s="6">
        <f t="shared" si="71"/>
        <v>0</v>
      </c>
      <c r="HF16" s="6"/>
      <c r="HG16" s="6"/>
      <c r="HH16" s="10">
        <f t="shared" si="72"/>
        <v>0</v>
      </c>
      <c r="HI16" s="53">
        <f t="shared" si="73"/>
        <v>7.3333333333333339</v>
      </c>
      <c r="HJ16" s="2">
        <f t="shared" si="74"/>
        <v>4.4000000000000004</v>
      </c>
      <c r="HK16" s="83" t="str">
        <f t="shared" si="75"/>
        <v>YẾU</v>
      </c>
    </row>
    <row r="17" spans="1:219" s="113" customFormat="1" ht="26.25" customHeight="1">
      <c r="A17" s="25">
        <v>8</v>
      </c>
      <c r="B17" s="133" t="s">
        <v>0</v>
      </c>
      <c r="C17" s="123" t="s">
        <v>8</v>
      </c>
      <c r="D17" s="123" t="str">
        <f t="shared" si="0"/>
        <v>122KT2529</v>
      </c>
      <c r="E17" s="130" t="s">
        <v>272</v>
      </c>
      <c r="F17" s="131" t="s">
        <v>133</v>
      </c>
      <c r="G17" s="132">
        <v>31692</v>
      </c>
      <c r="H17" s="28">
        <v>5</v>
      </c>
      <c r="I17" s="28">
        <v>5</v>
      </c>
      <c r="J17" s="28">
        <v>7</v>
      </c>
      <c r="K17" s="28">
        <v>7</v>
      </c>
      <c r="L17" s="8">
        <f t="shared" si="1"/>
        <v>6.3</v>
      </c>
      <c r="M17" s="6">
        <v>6</v>
      </c>
      <c r="N17" s="6"/>
      <c r="O17" s="24">
        <f t="shared" si="2"/>
        <v>6.2</v>
      </c>
      <c r="P17" s="10"/>
      <c r="Q17" s="10"/>
      <c r="R17" s="10"/>
      <c r="S17" s="6"/>
      <c r="T17" s="6">
        <f t="shared" si="3"/>
        <v>0</v>
      </c>
      <c r="U17" s="6"/>
      <c r="V17" s="6"/>
      <c r="W17" s="10">
        <f t="shared" si="4"/>
        <v>0</v>
      </c>
      <c r="X17" s="56">
        <f t="shared" si="5"/>
        <v>6.15</v>
      </c>
      <c r="Y17" s="28">
        <v>7</v>
      </c>
      <c r="Z17" s="28">
        <v>6</v>
      </c>
      <c r="AA17" s="6">
        <f t="shared" si="6"/>
        <v>6.3</v>
      </c>
      <c r="AB17" s="6">
        <v>5</v>
      </c>
      <c r="AC17" s="6"/>
      <c r="AD17" s="24">
        <f t="shared" si="7"/>
        <v>5.7</v>
      </c>
      <c r="AE17" s="10"/>
      <c r="AF17" s="6"/>
      <c r="AG17" s="6">
        <f t="shared" si="8"/>
        <v>0</v>
      </c>
      <c r="AH17" s="6"/>
      <c r="AI17" s="6"/>
      <c r="AJ17" s="10">
        <f t="shared" si="9"/>
        <v>0</v>
      </c>
      <c r="AK17" s="56">
        <f t="shared" si="10"/>
        <v>5.65</v>
      </c>
      <c r="AL17" s="28">
        <v>9</v>
      </c>
      <c r="AM17" s="28">
        <v>9</v>
      </c>
      <c r="AN17" s="4"/>
      <c r="AO17" s="6">
        <f t="shared" si="76"/>
        <v>9</v>
      </c>
      <c r="AP17" s="6">
        <v>9</v>
      </c>
      <c r="AQ17" s="6"/>
      <c r="AR17" s="24">
        <f t="shared" si="11"/>
        <v>9</v>
      </c>
      <c r="AS17" s="10"/>
      <c r="AT17" s="6"/>
      <c r="AU17" s="6">
        <f t="shared" si="12"/>
        <v>0</v>
      </c>
      <c r="AV17" s="6"/>
      <c r="AW17" s="6"/>
      <c r="AX17" s="10">
        <f t="shared" si="13"/>
        <v>0</v>
      </c>
      <c r="AY17" s="56">
        <f t="shared" si="14"/>
        <v>9</v>
      </c>
      <c r="AZ17" s="28">
        <v>3</v>
      </c>
      <c r="BA17" s="28">
        <v>9</v>
      </c>
      <c r="BB17" s="28">
        <v>7</v>
      </c>
      <c r="BC17" s="28">
        <v>6</v>
      </c>
      <c r="BD17" s="8">
        <f t="shared" si="15"/>
        <v>6.3</v>
      </c>
      <c r="BE17" s="6">
        <v>8</v>
      </c>
      <c r="BF17" s="6"/>
      <c r="BG17" s="24">
        <f t="shared" si="16"/>
        <v>7.2</v>
      </c>
      <c r="BH17" s="10"/>
      <c r="BI17" s="10"/>
      <c r="BJ17" s="10"/>
      <c r="BK17" s="6"/>
      <c r="BL17" s="6">
        <f t="shared" si="17"/>
        <v>0</v>
      </c>
      <c r="BM17" s="6"/>
      <c r="BN17" s="6"/>
      <c r="BO17" s="10">
        <f t="shared" si="18"/>
        <v>0</v>
      </c>
      <c r="BP17" s="56">
        <f t="shared" si="19"/>
        <v>7.15</v>
      </c>
      <c r="BQ17" s="28">
        <v>9</v>
      </c>
      <c r="BR17" s="28">
        <v>8</v>
      </c>
      <c r="BS17" s="6">
        <f t="shared" si="20"/>
        <v>8.3000000000000007</v>
      </c>
      <c r="BT17" s="6">
        <v>8</v>
      </c>
      <c r="BU17" s="6"/>
      <c r="BV17" s="24">
        <f t="shared" si="21"/>
        <v>8.1999999999999993</v>
      </c>
      <c r="BW17" s="10"/>
      <c r="BX17" s="6"/>
      <c r="BY17" s="6">
        <f t="shared" si="22"/>
        <v>0</v>
      </c>
      <c r="BZ17" s="6"/>
      <c r="CA17" s="6"/>
      <c r="CB17" s="10">
        <f t="shared" si="23"/>
        <v>0</v>
      </c>
      <c r="CC17" s="56">
        <f t="shared" si="24"/>
        <v>8.15</v>
      </c>
      <c r="CD17" s="28"/>
      <c r="CE17" s="28"/>
      <c r="CF17" s="6">
        <f t="shared" si="25"/>
        <v>0</v>
      </c>
      <c r="CG17" s="6"/>
      <c r="CH17" s="6"/>
      <c r="CI17" s="24">
        <f t="shared" si="26"/>
        <v>0</v>
      </c>
      <c r="CJ17" s="10"/>
      <c r="CK17" s="6"/>
      <c r="CL17" s="6">
        <f t="shared" si="27"/>
        <v>0</v>
      </c>
      <c r="CM17" s="6"/>
      <c r="CN17" s="6"/>
      <c r="CO17" s="10">
        <f t="shared" si="28"/>
        <v>0</v>
      </c>
      <c r="CP17" s="56">
        <f t="shared" si="29"/>
        <v>0</v>
      </c>
      <c r="CQ17" s="28">
        <v>7</v>
      </c>
      <c r="CR17" s="28"/>
      <c r="CS17" s="28"/>
      <c r="CT17" s="28">
        <v>8</v>
      </c>
      <c r="CU17" s="6">
        <f t="shared" si="30"/>
        <v>7.7</v>
      </c>
      <c r="CV17" s="6">
        <v>7</v>
      </c>
      <c r="CW17" s="6"/>
      <c r="CX17" s="24">
        <f t="shared" si="31"/>
        <v>7.4</v>
      </c>
      <c r="CY17" s="10"/>
      <c r="CZ17" s="6"/>
      <c r="DA17" s="6">
        <f t="shared" si="32"/>
        <v>0</v>
      </c>
      <c r="DB17" s="6"/>
      <c r="DC17" s="6"/>
      <c r="DD17" s="10">
        <f t="shared" si="33"/>
        <v>0</v>
      </c>
      <c r="DE17" s="56">
        <f t="shared" si="34"/>
        <v>7.35</v>
      </c>
      <c r="DF17" s="1">
        <v>8</v>
      </c>
      <c r="DG17" s="1">
        <v>8</v>
      </c>
      <c r="DH17" s="6">
        <f t="shared" si="35"/>
        <v>8</v>
      </c>
      <c r="DI17" s="1">
        <v>8</v>
      </c>
      <c r="DJ17" s="6"/>
      <c r="DK17" s="24">
        <f t="shared" si="36"/>
        <v>8</v>
      </c>
      <c r="DL17" s="10"/>
      <c r="DM17" s="6"/>
      <c r="DN17" s="6">
        <f t="shared" si="37"/>
        <v>0</v>
      </c>
      <c r="DO17" s="6"/>
      <c r="DP17" s="6"/>
      <c r="DQ17" s="10">
        <f t="shared" si="38"/>
        <v>0</v>
      </c>
      <c r="DR17" s="56">
        <f t="shared" si="39"/>
        <v>8</v>
      </c>
      <c r="DS17" s="6">
        <v>5</v>
      </c>
      <c r="DT17" s="6">
        <v>6</v>
      </c>
      <c r="DU17" s="6">
        <v>7</v>
      </c>
      <c r="DV17" s="6">
        <v>6</v>
      </c>
      <c r="DW17" s="6">
        <f t="shared" si="40"/>
        <v>6.166666666666667</v>
      </c>
      <c r="DX17" s="6">
        <v>5</v>
      </c>
      <c r="DY17" s="6"/>
      <c r="DZ17" s="24">
        <f t="shared" si="41"/>
        <v>5.6</v>
      </c>
      <c r="EA17" s="10"/>
      <c r="EB17" s="6"/>
      <c r="EC17" s="6">
        <f t="shared" si="42"/>
        <v>0</v>
      </c>
      <c r="ED17" s="6"/>
      <c r="EE17" s="6"/>
      <c r="EF17" s="10">
        <f t="shared" si="43"/>
        <v>0</v>
      </c>
      <c r="EG17" s="56">
        <f t="shared" si="44"/>
        <v>5.5833333333333339</v>
      </c>
      <c r="EH17" s="28"/>
      <c r="EI17" s="28"/>
      <c r="EJ17" s="6">
        <f t="shared" si="45"/>
        <v>0</v>
      </c>
      <c r="EK17" s="6"/>
      <c r="EL17" s="6"/>
      <c r="EM17" s="24">
        <f t="shared" si="46"/>
        <v>0</v>
      </c>
      <c r="EN17" s="10"/>
      <c r="EO17" s="6"/>
      <c r="EP17" s="6">
        <f t="shared" si="47"/>
        <v>0</v>
      </c>
      <c r="EQ17" s="6"/>
      <c r="ER17" s="6"/>
      <c r="ES17" s="10">
        <f t="shared" si="48"/>
        <v>0</v>
      </c>
      <c r="ET17" s="56">
        <f t="shared" si="49"/>
        <v>0</v>
      </c>
      <c r="EU17" s="6">
        <v>8</v>
      </c>
      <c r="EV17" s="6">
        <v>8</v>
      </c>
      <c r="EW17" s="6">
        <f t="shared" si="50"/>
        <v>8</v>
      </c>
      <c r="EX17" s="6">
        <v>5</v>
      </c>
      <c r="EY17" s="6"/>
      <c r="EZ17" s="24">
        <f t="shared" si="51"/>
        <v>6.5</v>
      </c>
      <c r="FA17" s="10"/>
      <c r="FB17" s="6"/>
      <c r="FC17" s="6">
        <f t="shared" si="52"/>
        <v>0</v>
      </c>
      <c r="FD17" s="6"/>
      <c r="FE17" s="6"/>
      <c r="FF17" s="10">
        <f t="shared" si="53"/>
        <v>0</v>
      </c>
      <c r="FG17" s="56">
        <f t="shared" si="54"/>
        <v>6.5</v>
      </c>
      <c r="FH17" s="28"/>
      <c r="FI17" s="28"/>
      <c r="FJ17" s="6">
        <f t="shared" si="55"/>
        <v>0</v>
      </c>
      <c r="FK17" s="6"/>
      <c r="FL17" s="6"/>
      <c r="FM17" s="24">
        <f t="shared" si="56"/>
        <v>0</v>
      </c>
      <c r="FN17" s="10"/>
      <c r="FO17" s="6"/>
      <c r="FP17" s="6">
        <f t="shared" si="57"/>
        <v>0</v>
      </c>
      <c r="FQ17" s="6"/>
      <c r="FR17" s="6"/>
      <c r="FS17" s="10">
        <f t="shared" si="58"/>
        <v>0</v>
      </c>
      <c r="FT17" s="56">
        <f t="shared" si="59"/>
        <v>0</v>
      </c>
      <c r="FU17" s="6">
        <v>6</v>
      </c>
      <c r="FV17" s="6">
        <v>6</v>
      </c>
      <c r="FW17" s="6">
        <f t="shared" si="60"/>
        <v>6</v>
      </c>
      <c r="FX17" s="6">
        <v>6.5</v>
      </c>
      <c r="FY17" s="6"/>
      <c r="FZ17" s="24">
        <f t="shared" si="61"/>
        <v>6.3</v>
      </c>
      <c r="GA17" s="10"/>
      <c r="GB17" s="6"/>
      <c r="GC17" s="6">
        <f t="shared" si="62"/>
        <v>0</v>
      </c>
      <c r="GD17" s="6"/>
      <c r="GE17" s="6"/>
      <c r="GF17" s="10">
        <f t="shared" si="63"/>
        <v>0</v>
      </c>
      <c r="GG17" s="56">
        <f t="shared" si="64"/>
        <v>6.25</v>
      </c>
      <c r="GH17" s="45"/>
      <c r="GI17" s="31"/>
      <c r="GJ17" s="31"/>
      <c r="GK17" s="31">
        <v>5</v>
      </c>
      <c r="GL17" s="31">
        <f>(GK17*2+GH17)/3</f>
        <v>3.3333333333333335</v>
      </c>
      <c r="GM17" s="31">
        <v>4</v>
      </c>
      <c r="GN17" s="36"/>
      <c r="GO17" s="36"/>
      <c r="GP17" s="10"/>
      <c r="GQ17" s="6"/>
      <c r="GR17" s="6">
        <f t="shared" si="66"/>
        <v>0</v>
      </c>
      <c r="GS17" s="6"/>
      <c r="GT17" s="6"/>
      <c r="GU17" s="10">
        <f t="shared" si="67"/>
        <v>0</v>
      </c>
      <c r="GV17" s="36">
        <f t="shared" si="68"/>
        <v>3.666666666666667</v>
      </c>
      <c r="GW17" s="6">
        <v>7</v>
      </c>
      <c r="GX17" s="6">
        <v>8</v>
      </c>
      <c r="GY17" s="6">
        <f t="shared" si="69"/>
        <v>7.666666666666667</v>
      </c>
      <c r="GZ17" s="6">
        <v>6</v>
      </c>
      <c r="HA17" s="6"/>
      <c r="HB17" s="24">
        <f t="shared" si="70"/>
        <v>6.8</v>
      </c>
      <c r="HC17" s="10"/>
      <c r="HD17" s="6"/>
      <c r="HE17" s="6">
        <f t="shared" si="71"/>
        <v>0</v>
      </c>
      <c r="HF17" s="6"/>
      <c r="HG17" s="6"/>
      <c r="HH17" s="10">
        <f t="shared" si="72"/>
        <v>0</v>
      </c>
      <c r="HI17" s="53">
        <f t="shared" si="73"/>
        <v>6.8333333333333339</v>
      </c>
      <c r="HJ17" s="2">
        <f t="shared" si="74"/>
        <v>5.4</v>
      </c>
      <c r="HK17" s="83" t="str">
        <f t="shared" si="75"/>
        <v>TB</v>
      </c>
    </row>
    <row r="18" spans="1:219" s="113" customFormat="1" ht="26.25" customHeight="1">
      <c r="A18" s="25">
        <v>9</v>
      </c>
      <c r="B18" s="122" t="s">
        <v>31</v>
      </c>
      <c r="C18" s="123" t="s">
        <v>32</v>
      </c>
      <c r="D18" s="123" t="str">
        <f t="shared" si="0"/>
        <v>123KT2554</v>
      </c>
      <c r="E18" s="150" t="s">
        <v>370</v>
      </c>
      <c r="F18" s="151" t="s">
        <v>371</v>
      </c>
      <c r="G18" s="152" t="s">
        <v>372</v>
      </c>
      <c r="H18" s="28">
        <v>7</v>
      </c>
      <c r="I18" s="28">
        <v>6</v>
      </c>
      <c r="J18" s="28">
        <v>6</v>
      </c>
      <c r="K18" s="28">
        <v>7</v>
      </c>
      <c r="L18" s="8">
        <f t="shared" ref="L18:L22" si="78">ROUND((H18+I18+J18*2+K18*2)/6,1)</f>
        <v>6.5</v>
      </c>
      <c r="M18" s="6">
        <v>7</v>
      </c>
      <c r="N18" s="6"/>
      <c r="O18" s="24">
        <f t="shared" ref="O18:O23" si="79">ROUND((MAX(M18:N18)+L18)/2,1)</f>
        <v>6.8</v>
      </c>
      <c r="P18" s="10"/>
      <c r="Q18" s="10"/>
      <c r="R18" s="10"/>
      <c r="S18" s="6"/>
      <c r="T18" s="6">
        <f t="shared" si="3"/>
        <v>0</v>
      </c>
      <c r="U18" s="6"/>
      <c r="V18" s="6"/>
      <c r="W18" s="10">
        <f t="shared" ref="W18:W22" si="80">ROUND((MAX(U18:V18)+T18)/2,1)</f>
        <v>0</v>
      </c>
      <c r="X18" s="56">
        <f t="shared" ref="X18:X23" si="81">IF(T18=0,(MAX(M18,N18)+L18)/2,(MAX(U18,V18)+T18)/2)</f>
        <v>6.75</v>
      </c>
      <c r="Y18" s="28">
        <v>8</v>
      </c>
      <c r="Z18" s="28">
        <v>9</v>
      </c>
      <c r="AA18" s="6">
        <f t="shared" ref="AA18:AA22" si="82">ROUND((Y18+Z18*2)/3,1)</f>
        <v>8.6999999999999993</v>
      </c>
      <c r="AB18" s="6">
        <v>8</v>
      </c>
      <c r="AC18" s="6"/>
      <c r="AD18" s="24">
        <f t="shared" ref="AD18:AD23" si="83">ROUND((MAX(AB18:AC18)+AA18)/2,1)</f>
        <v>8.4</v>
      </c>
      <c r="AE18" s="10"/>
      <c r="AF18" s="6"/>
      <c r="AG18" s="6">
        <f t="shared" ref="AG18:AG22" si="84">ROUND((AE18+AF18*2)/3,1)</f>
        <v>0</v>
      </c>
      <c r="AH18" s="6"/>
      <c r="AI18" s="6"/>
      <c r="AJ18" s="10">
        <f t="shared" ref="AJ18:AJ22" si="85">ROUND((MAX(AH18:AI18)+AG18)/2,1)</f>
        <v>0</v>
      </c>
      <c r="AK18" s="56">
        <f t="shared" ref="AK18:AK23" si="86">IF(AG18=0,(MAX(AB18,AC18)+AA18)/2,(MAX(AH18,AI18)+AG18)/2)</f>
        <v>8.35</v>
      </c>
      <c r="AL18" s="193"/>
      <c r="AM18" s="33">
        <v>6</v>
      </c>
      <c r="AN18" s="6">
        <v>7</v>
      </c>
      <c r="AO18" s="1">
        <f t="shared" ref="AO18:AO26" si="87">ROUND((AN18*2+AM18)/3,1)</f>
        <v>6.7</v>
      </c>
      <c r="AP18" s="6">
        <v>7</v>
      </c>
      <c r="AQ18" s="6"/>
      <c r="AR18" s="24">
        <f t="shared" ref="AR18:AR26" si="88">ROUND((MAX(AP18:AQ18)+AO18)/2,1)</f>
        <v>6.9</v>
      </c>
      <c r="AS18" s="10"/>
      <c r="AT18" s="6"/>
      <c r="AU18" s="6">
        <f t="shared" ref="AU18:AU26" si="89">ROUND((AS18+AT18*2)/3,1)</f>
        <v>0</v>
      </c>
      <c r="AV18" s="6"/>
      <c r="AW18" s="6"/>
      <c r="AX18" s="10">
        <f t="shared" ref="AX18:AX26" si="90">ROUND((MAX(AV18:AW18)+AU18)/2,1)</f>
        <v>0</v>
      </c>
      <c r="AY18" s="56">
        <f t="shared" ref="AY18:AY26" si="91">IF(AU18=0,(MAX(AP18,AQ18)+AO18)/2,(MAX(AV18,AW18)+AU18)/2)</f>
        <v>6.85</v>
      </c>
      <c r="AZ18" s="33">
        <v>10</v>
      </c>
      <c r="BA18" s="6">
        <v>10</v>
      </c>
      <c r="BB18" s="6">
        <v>6.8</v>
      </c>
      <c r="BC18" s="6">
        <v>8.1999999999999993</v>
      </c>
      <c r="BD18" s="6">
        <f>ROUND(((BC18+BB18)*2+BA18+AZ18)/6,1)</f>
        <v>8.3000000000000007</v>
      </c>
      <c r="BE18" s="6">
        <v>6.3</v>
      </c>
      <c r="BF18" s="6"/>
      <c r="BG18" s="24">
        <f t="shared" ref="BG18:BG26" si="92">ROUND((MAX(BE18:BF18)+BD18)/2,1)</f>
        <v>7.3</v>
      </c>
      <c r="BH18" s="10"/>
      <c r="BI18" s="10"/>
      <c r="BJ18" s="10"/>
      <c r="BK18" s="6"/>
      <c r="BL18" s="6">
        <f t="shared" ref="BL18:BL26" si="93">ROUND((BH18+BK18*2)/3,1)</f>
        <v>0</v>
      </c>
      <c r="BM18" s="6"/>
      <c r="BN18" s="6"/>
      <c r="BO18" s="10">
        <f t="shared" ref="BO18:BO26" si="94">ROUND((MAX(BM18:BN18)+BL18)/2,1)</f>
        <v>0</v>
      </c>
      <c r="BP18" s="56">
        <f t="shared" ref="BP18:BP26" si="95">IF(BL18=0,(MAX(BE18,BF18)+BD18)/2,(MAX(BM18,BN18)+BL18)/2)</f>
        <v>7.3000000000000007</v>
      </c>
      <c r="BQ18" s="33">
        <v>7</v>
      </c>
      <c r="BR18" s="6">
        <v>7</v>
      </c>
      <c r="BS18" s="10">
        <f t="shared" ref="BS18:BS26" si="96">ROUND((BR18*2+BQ18)/3,1)</f>
        <v>7</v>
      </c>
      <c r="BT18" s="6">
        <v>7</v>
      </c>
      <c r="BU18" s="6"/>
      <c r="BV18" s="24">
        <f t="shared" ref="BV18:BV26" si="97">ROUND((MAX(BT18:BU18)+BS18)/2,1)</f>
        <v>7</v>
      </c>
      <c r="BW18" s="10"/>
      <c r="BX18" s="6"/>
      <c r="BY18" s="6">
        <f t="shared" ref="BY18:BY26" si="98">ROUND((BW18+BX18*2)/3,1)</f>
        <v>0</v>
      </c>
      <c r="BZ18" s="6"/>
      <c r="CA18" s="6"/>
      <c r="CB18" s="10">
        <f t="shared" ref="CB18:CB26" si="99">ROUND((MAX(BZ18:CA18)+BY18)/2,1)</f>
        <v>0</v>
      </c>
      <c r="CC18" s="56">
        <f t="shared" ref="CC18:CC26" si="100">IF(BY18=0,(MAX(BT18,BU18)+BS18)/2,(MAX(BZ18,CA18)+BY18)/2)</f>
        <v>7</v>
      </c>
      <c r="CD18" s="32">
        <v>8.5</v>
      </c>
      <c r="CE18" s="1">
        <v>8.5</v>
      </c>
      <c r="CF18" s="1">
        <f t="shared" ref="CF18:CF23" si="101">ROUND((CE18*2+CD18)/3,1)</f>
        <v>8.5</v>
      </c>
      <c r="CG18" s="1">
        <v>5</v>
      </c>
      <c r="CH18" s="4"/>
      <c r="CI18" s="24">
        <f t="shared" ref="CI18:CI26" si="102">ROUND((MAX(CG18:CH18)+CF18)/2,1)</f>
        <v>6.8</v>
      </c>
      <c r="CJ18" s="10"/>
      <c r="CK18" s="6"/>
      <c r="CL18" s="6">
        <f t="shared" ref="CL18:CL26" si="103">ROUND((CJ18+CK18*2)/3,1)</f>
        <v>0</v>
      </c>
      <c r="CM18" s="6"/>
      <c r="CN18" s="6"/>
      <c r="CO18" s="10">
        <f t="shared" ref="CO18:CO26" si="104">ROUND((MAX(CM18:CN18)+CL18)/2,1)</f>
        <v>0</v>
      </c>
      <c r="CP18" s="56">
        <f t="shared" ref="CP18:CP26" si="105">IF(CL18=0,(MAX(CG18,CH18)+CF18)/2,(MAX(CM18,CN18)+CL18)/2)</f>
        <v>6.75</v>
      </c>
      <c r="CQ18" s="32">
        <v>7</v>
      </c>
      <c r="CR18" s="1">
        <v>7</v>
      </c>
      <c r="CS18" s="1">
        <v>8</v>
      </c>
      <c r="CT18" s="1">
        <v>8</v>
      </c>
      <c r="CU18" s="1">
        <f t="shared" ref="CU18:CU22" si="106">ROUND(((CS18+CT18)*2+CR18+CQ18)/6,1)</f>
        <v>7.7</v>
      </c>
      <c r="CV18" s="1">
        <v>3.5</v>
      </c>
      <c r="CW18" s="1"/>
      <c r="CX18" s="24">
        <f t="shared" ref="CX18:CX26" si="107">ROUND((MAX(CV18:CW18)+CU18)/2,1)</f>
        <v>5.6</v>
      </c>
      <c r="CY18" s="10"/>
      <c r="CZ18" s="6"/>
      <c r="DA18" s="6">
        <f t="shared" ref="DA18:DA26" si="108">ROUND((CY18+CZ18*2)/3,1)</f>
        <v>0</v>
      </c>
      <c r="DB18" s="6"/>
      <c r="DC18" s="6"/>
      <c r="DD18" s="10">
        <f t="shared" ref="DD18:DD26" si="109">ROUND((MAX(DB18:DC18)+DA18)/2,1)</f>
        <v>0</v>
      </c>
      <c r="DE18" s="56">
        <f t="shared" ref="DE18:DE26" si="110">IF(DA18=0,(MAX(CV18,CW18)+CU18)/2,(MAX(DB18,DC18)+DA18)/2)</f>
        <v>5.6</v>
      </c>
      <c r="DF18" s="1">
        <v>9</v>
      </c>
      <c r="DG18" s="1">
        <v>8</v>
      </c>
      <c r="DH18" s="2">
        <f>ROUND((DG18*2+DF18)/3,1)</f>
        <v>8.3000000000000007</v>
      </c>
      <c r="DI18" s="1">
        <v>7</v>
      </c>
      <c r="DJ18" s="6"/>
      <c r="DK18" s="24">
        <f t="shared" ref="DK18:DK26" si="111">ROUND((MAX(DI18:DJ18)+DH18)/2,1)</f>
        <v>7.7</v>
      </c>
      <c r="DL18" s="10"/>
      <c r="DM18" s="6"/>
      <c r="DN18" s="6">
        <f t="shared" ref="DN18:DN26" si="112">ROUND((DL18+DM18*2)/3,1)</f>
        <v>0</v>
      </c>
      <c r="DO18" s="6"/>
      <c r="DP18" s="6"/>
      <c r="DQ18" s="10">
        <f t="shared" ref="DQ18:DQ26" si="113">ROUND((MAX(DO18:DP18)+DN18)/2,1)</f>
        <v>0</v>
      </c>
      <c r="DR18" s="56">
        <f t="shared" ref="DR18:DR26" si="114">IF(DN18=0,(MAX(DI18,DJ18)+DH18)/2,(MAX(DO18,DP18)+DN18)/2)</f>
        <v>7.65</v>
      </c>
      <c r="DS18" s="1">
        <v>7</v>
      </c>
      <c r="DT18" s="1">
        <v>8</v>
      </c>
      <c r="DU18" s="1">
        <v>7</v>
      </c>
      <c r="DV18" s="1">
        <v>7</v>
      </c>
      <c r="DW18" s="1">
        <f t="shared" ref="DW18:DW26" si="115">((DV18+DU18)*2+DT18+DS18)/6</f>
        <v>7.166666666666667</v>
      </c>
      <c r="DX18" s="1">
        <v>8</v>
      </c>
      <c r="DY18" s="6"/>
      <c r="DZ18" s="24">
        <f t="shared" ref="DZ18:DZ26" si="116">ROUND((MAX(DX18:DY18)+DW18)/2,1)</f>
        <v>7.6</v>
      </c>
      <c r="EA18" s="10"/>
      <c r="EB18" s="6"/>
      <c r="EC18" s="6">
        <f t="shared" ref="EC18:EC26" si="117">ROUND((EA18+EB18*2)/3,1)</f>
        <v>0</v>
      </c>
      <c r="ED18" s="6"/>
      <c r="EE18" s="6"/>
      <c r="EF18" s="10">
        <f t="shared" ref="EF18:EF26" si="118">ROUND((MAX(ED18:EE18)+EC18)/2,1)</f>
        <v>0</v>
      </c>
      <c r="EG18" s="56">
        <f t="shared" ref="EG18:EG26" si="119">IF(EC18=0,(MAX(DX18,DY18)+DW18)/2,(MAX(ED18,EE18)+EC18)/2)</f>
        <v>7.5833333333333339</v>
      </c>
      <c r="EH18" s="3">
        <v>8</v>
      </c>
      <c r="EI18" s="3">
        <v>8</v>
      </c>
      <c r="EJ18" s="3">
        <f t="shared" ref="EJ18:EJ26" si="120">(EI18*2+EH18)/3</f>
        <v>8</v>
      </c>
      <c r="EK18" s="3">
        <v>8</v>
      </c>
      <c r="EL18" s="6"/>
      <c r="EM18" s="24">
        <f t="shared" si="46"/>
        <v>8</v>
      </c>
      <c r="EN18" s="10"/>
      <c r="EO18" s="6"/>
      <c r="EP18" s="6">
        <f t="shared" ref="EP18:EP26" si="121">ROUND((EN18+EO18*2)/3,1)</f>
        <v>0</v>
      </c>
      <c r="EQ18" s="6"/>
      <c r="ER18" s="6"/>
      <c r="ES18" s="10">
        <f t="shared" si="48"/>
        <v>0</v>
      </c>
      <c r="ET18" s="56">
        <f t="shared" ref="ET18:ET26" si="122">IF(EP18=0,(MAX(EK18,EL18)+EJ18)/2,(MAX(EQ18,ER18)+EP18)/2)</f>
        <v>8</v>
      </c>
      <c r="EU18" s="1">
        <v>8</v>
      </c>
      <c r="EV18" s="1">
        <v>8</v>
      </c>
      <c r="EW18" s="1">
        <f t="shared" ref="EW18:EW26" si="123">(EV18*2+EU18)/3</f>
        <v>8</v>
      </c>
      <c r="EX18" s="1">
        <v>9</v>
      </c>
      <c r="EY18" s="6"/>
      <c r="EZ18" s="24">
        <f t="shared" si="51"/>
        <v>8.5</v>
      </c>
      <c r="FA18" s="10"/>
      <c r="FB18" s="6"/>
      <c r="FC18" s="6">
        <f t="shared" ref="FC18:FC26" si="124">ROUND((FA18+FB18*2)/3,1)</f>
        <v>0</v>
      </c>
      <c r="FD18" s="6"/>
      <c r="FE18" s="6"/>
      <c r="FF18" s="10">
        <f t="shared" si="53"/>
        <v>0</v>
      </c>
      <c r="FG18" s="56">
        <f t="shared" ref="FG18:FG26" si="125">IF(FC18=0,(MAX(EX18,EY18)+EW18)/2,(MAX(FD18,FE18)+FC18)/2)</f>
        <v>8.5</v>
      </c>
      <c r="FH18" s="32">
        <v>7</v>
      </c>
      <c r="FI18" s="1">
        <v>7</v>
      </c>
      <c r="FJ18" s="1">
        <f>ROUND((FI18*2+FH18)/3,1)</f>
        <v>7</v>
      </c>
      <c r="FK18" s="1">
        <v>7</v>
      </c>
      <c r="FL18" s="6"/>
      <c r="FM18" s="24">
        <f t="shared" si="56"/>
        <v>7</v>
      </c>
      <c r="FN18" s="10"/>
      <c r="FO18" s="6"/>
      <c r="FP18" s="6">
        <f t="shared" ref="FP18:FP26" si="126">ROUND((FN18+FO18*2)/3,1)</f>
        <v>0</v>
      </c>
      <c r="FQ18" s="6"/>
      <c r="FR18" s="6"/>
      <c r="FS18" s="10">
        <f t="shared" si="58"/>
        <v>0</v>
      </c>
      <c r="FT18" s="56">
        <f t="shared" ref="FT18:FT26" si="127">IF(FP18=0,(MAX(FK18,FL18)+FJ18)/2,(MAX(FQ18,FR18)+FP18)/2)</f>
        <v>7</v>
      </c>
      <c r="FU18" s="1">
        <v>7</v>
      </c>
      <c r="FV18" s="1">
        <v>8</v>
      </c>
      <c r="FW18" s="1">
        <f t="shared" ref="FW18:FW26" si="128">(FV18*2+FU18)/3</f>
        <v>7.666666666666667</v>
      </c>
      <c r="FX18" s="3">
        <v>9</v>
      </c>
      <c r="FY18" s="6"/>
      <c r="FZ18" s="24">
        <f t="shared" si="61"/>
        <v>8.3000000000000007</v>
      </c>
      <c r="GA18" s="10"/>
      <c r="GB18" s="6"/>
      <c r="GC18" s="6">
        <f t="shared" ref="GC18:GC26" si="129">ROUND((GA18+GB18*2)/3,1)</f>
        <v>0</v>
      </c>
      <c r="GD18" s="6"/>
      <c r="GE18" s="6"/>
      <c r="GF18" s="10">
        <f t="shared" si="63"/>
        <v>0</v>
      </c>
      <c r="GG18" s="56">
        <f t="shared" ref="GG18:GG26" si="130">IF(GC18=0,(MAX(FX18,FY18)+FW18)/2,(MAX(GD18,GE18)+GC18)/2)</f>
        <v>8.3333333333333339</v>
      </c>
      <c r="GH18" s="1">
        <v>10</v>
      </c>
      <c r="GI18" s="1">
        <v>9</v>
      </c>
      <c r="GJ18" s="1">
        <v>9</v>
      </c>
      <c r="GK18" s="1">
        <v>9</v>
      </c>
      <c r="GL18" s="1">
        <f t="shared" ref="GL18:GL26" si="131">((GK18+GJ18)*2+GI18+GH18)/6</f>
        <v>9.1666666666666661</v>
      </c>
      <c r="GM18" s="25">
        <v>8</v>
      </c>
      <c r="GN18" s="25"/>
      <c r="GO18" s="89">
        <f t="shared" ref="GO18:GO26" si="132">ROUND((MAX(GM18:GN18)+GL18)/2,1)</f>
        <v>8.6</v>
      </c>
      <c r="GP18" s="10"/>
      <c r="GQ18" s="6"/>
      <c r="GR18" s="6">
        <f t="shared" ref="GR18:GR26" si="133">ROUND((GP18+GQ18*2)/3,1)</f>
        <v>0</v>
      </c>
      <c r="GS18" s="6"/>
      <c r="GT18" s="6"/>
      <c r="GU18" s="10">
        <f t="shared" si="67"/>
        <v>0</v>
      </c>
      <c r="GV18" s="56">
        <f t="shared" ref="GV18:GV26" si="134">IF(GR18=0,(MAX(GM18,GN18)+GL18)/2,(MAX(GS18,GT18)+GR18)/2)</f>
        <v>8.5833333333333321</v>
      </c>
      <c r="GW18" s="28">
        <v>9</v>
      </c>
      <c r="GX18" s="28">
        <v>9</v>
      </c>
      <c r="GY18" s="6">
        <f t="shared" ref="GY18:GY22" si="135">ROUND((GW18+GX18*2)/3,1)</f>
        <v>9</v>
      </c>
      <c r="GZ18" s="6">
        <v>9</v>
      </c>
      <c r="HA18" s="6"/>
      <c r="HB18" s="24">
        <f t="shared" si="70"/>
        <v>9</v>
      </c>
      <c r="HC18" s="10"/>
      <c r="HD18" s="6"/>
      <c r="HE18" s="6">
        <f t="shared" ref="HE18:HE22" si="136">ROUND((HC18+HD18*2)/3,1)</f>
        <v>0</v>
      </c>
      <c r="HF18" s="6"/>
      <c r="HG18" s="6"/>
      <c r="HH18" s="10">
        <f t="shared" si="72"/>
        <v>0</v>
      </c>
      <c r="HI18" s="56">
        <f t="shared" ref="HI18:HI22" si="137">IF(HE18=0,(MAX(GZ18,HA18)+GY18)/2,(MAX(HF18,HG18)+HE18)/2)</f>
        <v>9</v>
      </c>
      <c r="HJ18" s="2">
        <f t="shared" si="74"/>
        <v>7.5</v>
      </c>
      <c r="HK18" s="83" t="str">
        <f t="shared" si="75"/>
        <v>KHÁ</v>
      </c>
    </row>
    <row r="19" spans="1:219" s="113" customFormat="1" ht="26.25" customHeight="1">
      <c r="A19" s="25">
        <v>10</v>
      </c>
      <c r="B19" s="122" t="s">
        <v>31</v>
      </c>
      <c r="C19" s="123" t="s">
        <v>33</v>
      </c>
      <c r="D19" s="123" t="str">
        <f t="shared" si="0"/>
        <v>123KT2555</v>
      </c>
      <c r="E19" s="150" t="s">
        <v>373</v>
      </c>
      <c r="F19" s="151" t="s">
        <v>165</v>
      </c>
      <c r="G19" s="152" t="s">
        <v>374</v>
      </c>
      <c r="H19" s="28">
        <v>7</v>
      </c>
      <c r="I19" s="28">
        <v>7</v>
      </c>
      <c r="J19" s="28">
        <v>7</v>
      </c>
      <c r="K19" s="28">
        <v>7</v>
      </c>
      <c r="L19" s="8">
        <f t="shared" si="78"/>
        <v>7</v>
      </c>
      <c r="M19" s="6">
        <v>6</v>
      </c>
      <c r="N19" s="6"/>
      <c r="O19" s="24">
        <f t="shared" si="79"/>
        <v>6.5</v>
      </c>
      <c r="P19" s="10"/>
      <c r="Q19" s="10"/>
      <c r="R19" s="10"/>
      <c r="S19" s="6"/>
      <c r="T19" s="6">
        <f t="shared" si="3"/>
        <v>0</v>
      </c>
      <c r="U19" s="6"/>
      <c r="V19" s="6"/>
      <c r="W19" s="10">
        <f t="shared" si="80"/>
        <v>0</v>
      </c>
      <c r="X19" s="56">
        <f t="shared" si="81"/>
        <v>6.5</v>
      </c>
      <c r="Y19" s="28">
        <v>8</v>
      </c>
      <c r="Z19" s="28">
        <v>9</v>
      </c>
      <c r="AA19" s="6">
        <f t="shared" si="82"/>
        <v>8.6999999999999993</v>
      </c>
      <c r="AB19" s="6">
        <v>9</v>
      </c>
      <c r="AC19" s="6"/>
      <c r="AD19" s="24">
        <f t="shared" si="83"/>
        <v>8.9</v>
      </c>
      <c r="AE19" s="10"/>
      <c r="AF19" s="6"/>
      <c r="AG19" s="6">
        <f t="shared" si="84"/>
        <v>0</v>
      </c>
      <c r="AH19" s="6"/>
      <c r="AI19" s="6"/>
      <c r="AJ19" s="10">
        <f t="shared" si="85"/>
        <v>0</v>
      </c>
      <c r="AK19" s="56">
        <f t="shared" si="86"/>
        <v>8.85</v>
      </c>
      <c r="AL19" s="194"/>
      <c r="AM19" s="33">
        <v>10</v>
      </c>
      <c r="AN19" s="6">
        <v>9</v>
      </c>
      <c r="AO19" s="1">
        <f t="shared" si="87"/>
        <v>9.3000000000000007</v>
      </c>
      <c r="AP19" s="6">
        <v>9</v>
      </c>
      <c r="AQ19" s="6"/>
      <c r="AR19" s="24">
        <f t="shared" si="88"/>
        <v>9.1999999999999993</v>
      </c>
      <c r="AS19" s="10"/>
      <c r="AT19" s="6"/>
      <c r="AU19" s="6">
        <f t="shared" si="89"/>
        <v>0</v>
      </c>
      <c r="AV19" s="6"/>
      <c r="AW19" s="6"/>
      <c r="AX19" s="10">
        <f t="shared" si="90"/>
        <v>0</v>
      </c>
      <c r="AY19" s="56">
        <f t="shared" si="91"/>
        <v>9.15</v>
      </c>
      <c r="AZ19" s="33">
        <v>10</v>
      </c>
      <c r="BA19" s="6">
        <v>10</v>
      </c>
      <c r="BB19" s="6">
        <v>9.5</v>
      </c>
      <c r="BC19" s="6">
        <v>8.4</v>
      </c>
      <c r="BD19" s="6">
        <f>ROUND(((BC19+BB19)*2+BA19+AZ19)/6,1)</f>
        <v>9.3000000000000007</v>
      </c>
      <c r="BE19" s="6">
        <v>7.2</v>
      </c>
      <c r="BF19" s="6"/>
      <c r="BG19" s="24">
        <f t="shared" si="92"/>
        <v>8.3000000000000007</v>
      </c>
      <c r="BH19" s="10"/>
      <c r="BI19" s="10"/>
      <c r="BJ19" s="10"/>
      <c r="BK19" s="6"/>
      <c r="BL19" s="6">
        <f t="shared" si="93"/>
        <v>0</v>
      </c>
      <c r="BM19" s="6"/>
      <c r="BN19" s="6"/>
      <c r="BO19" s="10">
        <f t="shared" si="94"/>
        <v>0</v>
      </c>
      <c r="BP19" s="56">
        <f t="shared" si="95"/>
        <v>8.25</v>
      </c>
      <c r="BQ19" s="33">
        <v>7</v>
      </c>
      <c r="BR19" s="6">
        <v>7</v>
      </c>
      <c r="BS19" s="10">
        <f t="shared" si="96"/>
        <v>7</v>
      </c>
      <c r="BT19" s="6">
        <v>8</v>
      </c>
      <c r="BU19" s="6"/>
      <c r="BV19" s="24">
        <f t="shared" si="97"/>
        <v>7.5</v>
      </c>
      <c r="BW19" s="10"/>
      <c r="BX19" s="6"/>
      <c r="BY19" s="6">
        <f t="shared" si="98"/>
        <v>0</v>
      </c>
      <c r="BZ19" s="6"/>
      <c r="CA19" s="6"/>
      <c r="CB19" s="10">
        <f t="shared" si="99"/>
        <v>0</v>
      </c>
      <c r="CC19" s="56">
        <f t="shared" si="100"/>
        <v>7.5</v>
      </c>
      <c r="CD19" s="32">
        <v>9.5</v>
      </c>
      <c r="CE19" s="1">
        <v>9.5</v>
      </c>
      <c r="CF19" s="1">
        <f t="shared" si="101"/>
        <v>9.5</v>
      </c>
      <c r="CG19" s="1">
        <v>7</v>
      </c>
      <c r="CH19" s="4"/>
      <c r="CI19" s="24">
        <f t="shared" si="102"/>
        <v>8.3000000000000007</v>
      </c>
      <c r="CJ19" s="10"/>
      <c r="CK19" s="6"/>
      <c r="CL19" s="6">
        <f t="shared" si="103"/>
        <v>0</v>
      </c>
      <c r="CM19" s="6"/>
      <c r="CN19" s="6"/>
      <c r="CO19" s="10">
        <f t="shared" si="104"/>
        <v>0</v>
      </c>
      <c r="CP19" s="56">
        <f t="shared" si="105"/>
        <v>8.25</v>
      </c>
      <c r="CQ19" s="32">
        <v>8</v>
      </c>
      <c r="CR19" s="1">
        <v>8</v>
      </c>
      <c r="CS19" s="1">
        <v>9</v>
      </c>
      <c r="CT19" s="1">
        <v>9</v>
      </c>
      <c r="CU19" s="1">
        <f t="shared" si="106"/>
        <v>8.6999999999999993</v>
      </c>
      <c r="CV19" s="1">
        <v>10</v>
      </c>
      <c r="CW19" s="1"/>
      <c r="CX19" s="24">
        <f t="shared" si="107"/>
        <v>9.4</v>
      </c>
      <c r="CY19" s="10"/>
      <c r="CZ19" s="6"/>
      <c r="DA19" s="6">
        <f t="shared" si="108"/>
        <v>0</v>
      </c>
      <c r="DB19" s="6"/>
      <c r="DC19" s="6"/>
      <c r="DD19" s="10">
        <f t="shared" si="109"/>
        <v>0</v>
      </c>
      <c r="DE19" s="56">
        <f t="shared" si="110"/>
        <v>9.35</v>
      </c>
      <c r="DF19" s="1"/>
      <c r="DG19" s="1"/>
      <c r="DH19" s="2"/>
      <c r="DI19" s="1"/>
      <c r="DJ19" s="6"/>
      <c r="DK19" s="24">
        <f t="shared" si="111"/>
        <v>0</v>
      </c>
      <c r="DL19" s="10"/>
      <c r="DM19" s="6"/>
      <c r="DN19" s="6">
        <f t="shared" si="112"/>
        <v>0</v>
      </c>
      <c r="DO19" s="6"/>
      <c r="DP19" s="6"/>
      <c r="DQ19" s="10">
        <f t="shared" si="113"/>
        <v>0</v>
      </c>
      <c r="DR19" s="98">
        <v>7</v>
      </c>
      <c r="DS19" s="1">
        <v>7</v>
      </c>
      <c r="DT19" s="1">
        <v>8</v>
      </c>
      <c r="DU19" s="1">
        <v>6</v>
      </c>
      <c r="DV19" s="1">
        <v>7</v>
      </c>
      <c r="DW19" s="1">
        <f t="shared" si="115"/>
        <v>6.833333333333333</v>
      </c>
      <c r="DX19" s="1">
        <v>7</v>
      </c>
      <c r="DY19" s="6"/>
      <c r="DZ19" s="24">
        <f t="shared" si="116"/>
        <v>6.9</v>
      </c>
      <c r="EA19" s="10"/>
      <c r="EB19" s="6"/>
      <c r="EC19" s="6">
        <f t="shared" si="117"/>
        <v>0</v>
      </c>
      <c r="ED19" s="6"/>
      <c r="EE19" s="6"/>
      <c r="EF19" s="10">
        <f t="shared" si="118"/>
        <v>0</v>
      </c>
      <c r="EG19" s="56">
        <f t="shared" si="119"/>
        <v>6.9166666666666661</v>
      </c>
      <c r="EH19" s="3">
        <v>8</v>
      </c>
      <c r="EI19" s="3">
        <v>9</v>
      </c>
      <c r="EJ19" s="3">
        <f t="shared" si="120"/>
        <v>8.6666666666666661</v>
      </c>
      <c r="EK19" s="3">
        <v>10</v>
      </c>
      <c r="EL19" s="6"/>
      <c r="EM19" s="24">
        <f t="shared" si="46"/>
        <v>9.3000000000000007</v>
      </c>
      <c r="EN19" s="10"/>
      <c r="EO19" s="6"/>
      <c r="EP19" s="6">
        <f t="shared" si="121"/>
        <v>0</v>
      </c>
      <c r="EQ19" s="6"/>
      <c r="ER19" s="6"/>
      <c r="ES19" s="10">
        <f t="shared" si="48"/>
        <v>0</v>
      </c>
      <c r="ET19" s="56">
        <f t="shared" si="122"/>
        <v>9.3333333333333321</v>
      </c>
      <c r="EU19" s="1">
        <v>8</v>
      </c>
      <c r="EV19" s="1">
        <v>8</v>
      </c>
      <c r="EW19" s="1">
        <f t="shared" si="123"/>
        <v>8</v>
      </c>
      <c r="EX19" s="1">
        <v>9</v>
      </c>
      <c r="EY19" s="6"/>
      <c r="EZ19" s="24">
        <f t="shared" si="51"/>
        <v>8.5</v>
      </c>
      <c r="FA19" s="10"/>
      <c r="FB19" s="6"/>
      <c r="FC19" s="6">
        <f t="shared" si="124"/>
        <v>0</v>
      </c>
      <c r="FD19" s="6"/>
      <c r="FE19" s="6"/>
      <c r="FF19" s="10">
        <f t="shared" si="53"/>
        <v>0</v>
      </c>
      <c r="FG19" s="56">
        <f t="shared" si="125"/>
        <v>8.5</v>
      </c>
      <c r="FH19" s="32">
        <v>6</v>
      </c>
      <c r="FI19" s="1">
        <v>7</v>
      </c>
      <c r="FJ19" s="1">
        <f>ROUND((FI19*2+FH19)/3,1)</f>
        <v>6.7</v>
      </c>
      <c r="FK19" s="1">
        <v>8</v>
      </c>
      <c r="FL19" s="6"/>
      <c r="FM19" s="24">
        <f t="shared" si="56"/>
        <v>7.4</v>
      </c>
      <c r="FN19" s="10"/>
      <c r="FO19" s="6"/>
      <c r="FP19" s="6">
        <f t="shared" si="126"/>
        <v>0</v>
      </c>
      <c r="FQ19" s="6"/>
      <c r="FR19" s="6"/>
      <c r="FS19" s="10">
        <f t="shared" si="58"/>
        <v>0</v>
      </c>
      <c r="FT19" s="56">
        <f t="shared" si="127"/>
        <v>7.35</v>
      </c>
      <c r="FU19" s="1">
        <v>7</v>
      </c>
      <c r="FV19" s="1">
        <v>8</v>
      </c>
      <c r="FW19" s="1">
        <f t="shared" si="128"/>
        <v>7.666666666666667</v>
      </c>
      <c r="FX19" s="3">
        <v>9</v>
      </c>
      <c r="FY19" s="6"/>
      <c r="FZ19" s="24">
        <f t="shared" si="61"/>
        <v>8.3000000000000007</v>
      </c>
      <c r="GA19" s="10"/>
      <c r="GB19" s="6"/>
      <c r="GC19" s="6">
        <f t="shared" si="129"/>
        <v>0</v>
      </c>
      <c r="GD19" s="6"/>
      <c r="GE19" s="6"/>
      <c r="GF19" s="10">
        <f t="shared" si="63"/>
        <v>0</v>
      </c>
      <c r="GG19" s="56">
        <f t="shared" si="130"/>
        <v>8.3333333333333339</v>
      </c>
      <c r="GH19" s="1">
        <v>10</v>
      </c>
      <c r="GI19" s="1">
        <v>10</v>
      </c>
      <c r="GJ19" s="1">
        <v>10</v>
      </c>
      <c r="GK19" s="1">
        <v>9</v>
      </c>
      <c r="GL19" s="1">
        <f t="shared" si="131"/>
        <v>9.6666666666666661</v>
      </c>
      <c r="GM19" s="25">
        <v>9</v>
      </c>
      <c r="GN19" s="25"/>
      <c r="GO19" s="89">
        <f t="shared" si="132"/>
        <v>9.3000000000000007</v>
      </c>
      <c r="GP19" s="10"/>
      <c r="GQ19" s="6"/>
      <c r="GR19" s="6">
        <f t="shared" si="133"/>
        <v>0</v>
      </c>
      <c r="GS19" s="6"/>
      <c r="GT19" s="6"/>
      <c r="GU19" s="10">
        <f t="shared" si="67"/>
        <v>0</v>
      </c>
      <c r="GV19" s="56">
        <f t="shared" si="134"/>
        <v>9.3333333333333321</v>
      </c>
      <c r="GW19" s="28">
        <v>10</v>
      </c>
      <c r="GX19" s="28">
        <v>9</v>
      </c>
      <c r="GY19" s="6">
        <f t="shared" si="135"/>
        <v>9.3000000000000007</v>
      </c>
      <c r="GZ19" s="6">
        <v>9</v>
      </c>
      <c r="HA19" s="6"/>
      <c r="HB19" s="24">
        <f t="shared" si="70"/>
        <v>9.1999999999999993</v>
      </c>
      <c r="HC19" s="10"/>
      <c r="HD19" s="6"/>
      <c r="HE19" s="6">
        <f t="shared" si="136"/>
        <v>0</v>
      </c>
      <c r="HF19" s="6"/>
      <c r="HG19" s="6"/>
      <c r="HH19" s="10">
        <f t="shared" si="72"/>
        <v>0</v>
      </c>
      <c r="HI19" s="56">
        <f t="shared" si="137"/>
        <v>9.15</v>
      </c>
      <c r="HJ19" s="2">
        <f t="shared" si="74"/>
        <v>8.1999999999999993</v>
      </c>
      <c r="HK19" s="83" t="str">
        <f t="shared" si="75"/>
        <v>GIỎI</v>
      </c>
    </row>
    <row r="20" spans="1:219" s="113" customFormat="1" ht="26.25" customHeight="1">
      <c r="A20" s="25">
        <v>11</v>
      </c>
      <c r="B20" s="122" t="s">
        <v>31</v>
      </c>
      <c r="C20" s="123" t="s">
        <v>34</v>
      </c>
      <c r="D20" s="123" t="str">
        <f t="shared" si="0"/>
        <v>123KT2557</v>
      </c>
      <c r="E20" s="150" t="s">
        <v>375</v>
      </c>
      <c r="F20" s="151" t="s">
        <v>189</v>
      </c>
      <c r="G20" s="152" t="s">
        <v>368</v>
      </c>
      <c r="H20" s="28">
        <v>7</v>
      </c>
      <c r="I20" s="28">
        <v>7</v>
      </c>
      <c r="J20" s="28">
        <v>6</v>
      </c>
      <c r="K20" s="28">
        <v>6</v>
      </c>
      <c r="L20" s="8">
        <f t="shared" si="78"/>
        <v>6.3</v>
      </c>
      <c r="M20" s="6">
        <v>7</v>
      </c>
      <c r="N20" s="6"/>
      <c r="O20" s="24">
        <f t="shared" si="79"/>
        <v>6.7</v>
      </c>
      <c r="P20" s="10"/>
      <c r="Q20" s="10"/>
      <c r="R20" s="10"/>
      <c r="S20" s="6"/>
      <c r="T20" s="6">
        <f t="shared" si="3"/>
        <v>0</v>
      </c>
      <c r="U20" s="6"/>
      <c r="V20" s="6"/>
      <c r="W20" s="10">
        <f t="shared" si="80"/>
        <v>0</v>
      </c>
      <c r="X20" s="56">
        <f t="shared" si="81"/>
        <v>6.65</v>
      </c>
      <c r="Y20" s="28">
        <v>7</v>
      </c>
      <c r="Z20" s="28">
        <v>9</v>
      </c>
      <c r="AA20" s="6">
        <f t="shared" si="82"/>
        <v>8.3000000000000007</v>
      </c>
      <c r="AB20" s="6">
        <v>8</v>
      </c>
      <c r="AC20" s="6"/>
      <c r="AD20" s="24">
        <f t="shared" si="83"/>
        <v>8.1999999999999993</v>
      </c>
      <c r="AE20" s="10"/>
      <c r="AF20" s="6"/>
      <c r="AG20" s="6">
        <f t="shared" si="84"/>
        <v>0</v>
      </c>
      <c r="AH20" s="6"/>
      <c r="AI20" s="6"/>
      <c r="AJ20" s="10">
        <f t="shared" si="85"/>
        <v>0</v>
      </c>
      <c r="AK20" s="56">
        <f t="shared" si="86"/>
        <v>8.15</v>
      </c>
      <c r="AL20" s="194"/>
      <c r="AM20" s="33">
        <v>6</v>
      </c>
      <c r="AN20" s="6">
        <v>6</v>
      </c>
      <c r="AO20" s="1">
        <f t="shared" si="87"/>
        <v>6</v>
      </c>
      <c r="AP20" s="6">
        <v>8</v>
      </c>
      <c r="AQ20" s="6"/>
      <c r="AR20" s="24">
        <f t="shared" si="88"/>
        <v>7</v>
      </c>
      <c r="AS20" s="10"/>
      <c r="AT20" s="6"/>
      <c r="AU20" s="6">
        <f t="shared" si="89"/>
        <v>0</v>
      </c>
      <c r="AV20" s="6"/>
      <c r="AW20" s="6"/>
      <c r="AX20" s="10">
        <f t="shared" si="90"/>
        <v>0</v>
      </c>
      <c r="AY20" s="56">
        <f t="shared" si="91"/>
        <v>7</v>
      </c>
      <c r="AZ20" s="75">
        <v>8</v>
      </c>
      <c r="BA20" s="6">
        <v>9</v>
      </c>
      <c r="BB20" s="6">
        <v>6</v>
      </c>
      <c r="BC20" s="6">
        <v>7</v>
      </c>
      <c r="BD20" s="6">
        <f t="shared" ref="BD20:BD26" si="138">ROUND(((BC20+BB20)*2+BA20+AZ20)/6,1)</f>
        <v>7.2</v>
      </c>
      <c r="BE20" s="6">
        <v>8</v>
      </c>
      <c r="BF20" s="6"/>
      <c r="BG20" s="24">
        <f t="shared" si="92"/>
        <v>7.6</v>
      </c>
      <c r="BH20" s="10"/>
      <c r="BI20" s="10"/>
      <c r="BJ20" s="10"/>
      <c r="BK20" s="6"/>
      <c r="BL20" s="6">
        <f t="shared" si="93"/>
        <v>0</v>
      </c>
      <c r="BM20" s="6"/>
      <c r="BN20" s="6"/>
      <c r="BO20" s="10">
        <f t="shared" si="94"/>
        <v>0</v>
      </c>
      <c r="BP20" s="56">
        <f t="shared" si="95"/>
        <v>7.6</v>
      </c>
      <c r="BQ20" s="33">
        <v>6</v>
      </c>
      <c r="BR20" s="6">
        <v>7</v>
      </c>
      <c r="BS20" s="10">
        <f t="shared" si="96"/>
        <v>6.7</v>
      </c>
      <c r="BT20" s="6">
        <v>7</v>
      </c>
      <c r="BU20" s="6"/>
      <c r="BV20" s="24">
        <f t="shared" si="97"/>
        <v>6.9</v>
      </c>
      <c r="BW20" s="10"/>
      <c r="BX20" s="6"/>
      <c r="BY20" s="6">
        <f t="shared" si="98"/>
        <v>0</v>
      </c>
      <c r="BZ20" s="6"/>
      <c r="CA20" s="6"/>
      <c r="CB20" s="10">
        <f t="shared" si="99"/>
        <v>0</v>
      </c>
      <c r="CC20" s="56">
        <f t="shared" si="100"/>
        <v>6.85</v>
      </c>
      <c r="CD20" s="32">
        <v>8</v>
      </c>
      <c r="CE20" s="1">
        <v>8</v>
      </c>
      <c r="CF20" s="1">
        <f t="shared" si="101"/>
        <v>8</v>
      </c>
      <c r="CG20" s="1">
        <v>6</v>
      </c>
      <c r="CH20" s="4"/>
      <c r="CI20" s="24">
        <f t="shared" si="102"/>
        <v>7</v>
      </c>
      <c r="CJ20" s="10"/>
      <c r="CK20" s="6"/>
      <c r="CL20" s="6">
        <f t="shared" si="103"/>
        <v>0</v>
      </c>
      <c r="CM20" s="6"/>
      <c r="CN20" s="6"/>
      <c r="CO20" s="10">
        <f t="shared" si="104"/>
        <v>0</v>
      </c>
      <c r="CP20" s="56">
        <f t="shared" si="105"/>
        <v>7</v>
      </c>
      <c r="CQ20" s="32">
        <v>8</v>
      </c>
      <c r="CR20" s="1">
        <v>8</v>
      </c>
      <c r="CS20" s="1">
        <v>8</v>
      </c>
      <c r="CT20" s="1">
        <v>8</v>
      </c>
      <c r="CU20" s="1">
        <f t="shared" si="106"/>
        <v>8</v>
      </c>
      <c r="CV20" s="1">
        <v>5</v>
      </c>
      <c r="CW20" s="1"/>
      <c r="CX20" s="24">
        <f t="shared" si="107"/>
        <v>6.5</v>
      </c>
      <c r="CY20" s="10"/>
      <c r="CZ20" s="6"/>
      <c r="DA20" s="6">
        <f t="shared" si="108"/>
        <v>0</v>
      </c>
      <c r="DB20" s="6"/>
      <c r="DC20" s="6"/>
      <c r="DD20" s="10">
        <f t="shared" si="109"/>
        <v>0</v>
      </c>
      <c r="DE20" s="56">
        <f t="shared" si="110"/>
        <v>6.5</v>
      </c>
      <c r="DF20" s="1">
        <v>6</v>
      </c>
      <c r="DG20" s="1">
        <v>7</v>
      </c>
      <c r="DH20" s="2">
        <f t="shared" ref="DH20:DH26" si="139">ROUND((DG20*2+DF20)/3,1)</f>
        <v>6.7</v>
      </c>
      <c r="DI20" s="1">
        <v>7</v>
      </c>
      <c r="DJ20" s="6"/>
      <c r="DK20" s="24">
        <f t="shared" si="111"/>
        <v>6.9</v>
      </c>
      <c r="DL20" s="10"/>
      <c r="DM20" s="6"/>
      <c r="DN20" s="6">
        <f t="shared" si="112"/>
        <v>0</v>
      </c>
      <c r="DO20" s="6"/>
      <c r="DP20" s="6"/>
      <c r="DQ20" s="10">
        <f t="shared" si="113"/>
        <v>0</v>
      </c>
      <c r="DR20" s="56">
        <f t="shared" si="114"/>
        <v>6.85</v>
      </c>
      <c r="DS20" s="1">
        <v>7</v>
      </c>
      <c r="DT20" s="1">
        <v>7</v>
      </c>
      <c r="DU20" s="1">
        <v>7</v>
      </c>
      <c r="DV20" s="1">
        <v>7</v>
      </c>
      <c r="DW20" s="1">
        <f t="shared" si="115"/>
        <v>7</v>
      </c>
      <c r="DX20" s="1">
        <v>6</v>
      </c>
      <c r="DY20" s="6"/>
      <c r="DZ20" s="24">
        <f t="shared" si="116"/>
        <v>6.5</v>
      </c>
      <c r="EA20" s="10"/>
      <c r="EB20" s="6"/>
      <c r="EC20" s="6">
        <f t="shared" si="117"/>
        <v>0</v>
      </c>
      <c r="ED20" s="6"/>
      <c r="EE20" s="6"/>
      <c r="EF20" s="10">
        <f t="shared" si="118"/>
        <v>0</v>
      </c>
      <c r="EG20" s="56">
        <f t="shared" si="119"/>
        <v>6.5</v>
      </c>
      <c r="EH20" s="3">
        <v>7</v>
      </c>
      <c r="EI20" s="3">
        <v>8</v>
      </c>
      <c r="EJ20" s="3">
        <f t="shared" si="120"/>
        <v>7.666666666666667</v>
      </c>
      <c r="EK20" s="3">
        <v>5</v>
      </c>
      <c r="EL20" s="6"/>
      <c r="EM20" s="24">
        <f t="shared" si="46"/>
        <v>6.3</v>
      </c>
      <c r="EN20" s="10"/>
      <c r="EO20" s="6"/>
      <c r="EP20" s="6">
        <f t="shared" si="121"/>
        <v>0</v>
      </c>
      <c r="EQ20" s="6"/>
      <c r="ER20" s="6"/>
      <c r="ES20" s="10">
        <f t="shared" si="48"/>
        <v>0</v>
      </c>
      <c r="ET20" s="56">
        <f t="shared" si="122"/>
        <v>6.3333333333333339</v>
      </c>
      <c r="EU20" s="1">
        <v>8</v>
      </c>
      <c r="EV20" s="1">
        <v>7</v>
      </c>
      <c r="EW20" s="1">
        <f t="shared" si="123"/>
        <v>7.333333333333333</v>
      </c>
      <c r="EX20" s="1">
        <v>9</v>
      </c>
      <c r="EY20" s="6"/>
      <c r="EZ20" s="24">
        <f t="shared" si="51"/>
        <v>8.1999999999999993</v>
      </c>
      <c r="FA20" s="10"/>
      <c r="FB20" s="6"/>
      <c r="FC20" s="6">
        <f t="shared" si="124"/>
        <v>0</v>
      </c>
      <c r="FD20" s="6"/>
      <c r="FE20" s="6"/>
      <c r="FF20" s="10">
        <f t="shared" si="53"/>
        <v>0</v>
      </c>
      <c r="FG20" s="56">
        <f t="shared" si="125"/>
        <v>8.1666666666666661</v>
      </c>
      <c r="FH20" s="32">
        <v>6</v>
      </c>
      <c r="FI20" s="1">
        <v>6</v>
      </c>
      <c r="FJ20" s="1">
        <f>ROUND((FI20*2+FH20)/3,1)</f>
        <v>6</v>
      </c>
      <c r="FK20" s="1">
        <v>6</v>
      </c>
      <c r="FL20" s="6"/>
      <c r="FM20" s="24">
        <f t="shared" si="56"/>
        <v>6</v>
      </c>
      <c r="FN20" s="10"/>
      <c r="FO20" s="6"/>
      <c r="FP20" s="6">
        <f t="shared" si="126"/>
        <v>0</v>
      </c>
      <c r="FQ20" s="6"/>
      <c r="FR20" s="6"/>
      <c r="FS20" s="10">
        <f t="shared" si="58"/>
        <v>0</v>
      </c>
      <c r="FT20" s="56">
        <f t="shared" si="127"/>
        <v>6</v>
      </c>
      <c r="FU20" s="1">
        <v>6</v>
      </c>
      <c r="FV20" s="1">
        <v>8</v>
      </c>
      <c r="FW20" s="1">
        <f t="shared" si="128"/>
        <v>7.333333333333333</v>
      </c>
      <c r="FX20" s="3">
        <v>6</v>
      </c>
      <c r="FY20" s="6"/>
      <c r="FZ20" s="24">
        <f t="shared" si="61"/>
        <v>6.7</v>
      </c>
      <c r="GA20" s="10"/>
      <c r="GB20" s="6"/>
      <c r="GC20" s="6">
        <f t="shared" si="129"/>
        <v>0</v>
      </c>
      <c r="GD20" s="6"/>
      <c r="GE20" s="6"/>
      <c r="GF20" s="10">
        <f t="shared" si="63"/>
        <v>0</v>
      </c>
      <c r="GG20" s="56">
        <f t="shared" si="130"/>
        <v>6.6666666666666661</v>
      </c>
      <c r="GH20" s="1">
        <v>9</v>
      </c>
      <c r="GI20" s="1">
        <v>9</v>
      </c>
      <c r="GJ20" s="1">
        <v>9</v>
      </c>
      <c r="GK20" s="1">
        <v>9</v>
      </c>
      <c r="GL20" s="1">
        <f t="shared" si="131"/>
        <v>9</v>
      </c>
      <c r="GM20" s="25">
        <v>6</v>
      </c>
      <c r="GN20" s="25"/>
      <c r="GO20" s="89">
        <f t="shared" si="132"/>
        <v>7.5</v>
      </c>
      <c r="GP20" s="10"/>
      <c r="GQ20" s="6"/>
      <c r="GR20" s="6">
        <f t="shared" si="133"/>
        <v>0</v>
      </c>
      <c r="GS20" s="6"/>
      <c r="GT20" s="6"/>
      <c r="GU20" s="10">
        <f t="shared" si="67"/>
        <v>0</v>
      </c>
      <c r="GV20" s="56">
        <f t="shared" si="134"/>
        <v>7.5</v>
      </c>
      <c r="GW20" s="28">
        <v>8</v>
      </c>
      <c r="GX20" s="28">
        <v>8</v>
      </c>
      <c r="GY20" s="6">
        <f t="shared" si="135"/>
        <v>8</v>
      </c>
      <c r="GZ20" s="6">
        <v>8</v>
      </c>
      <c r="HA20" s="6"/>
      <c r="HB20" s="24">
        <f t="shared" si="70"/>
        <v>8</v>
      </c>
      <c r="HC20" s="10"/>
      <c r="HD20" s="6"/>
      <c r="HE20" s="6">
        <f t="shared" si="136"/>
        <v>0</v>
      </c>
      <c r="HF20" s="6"/>
      <c r="HG20" s="6"/>
      <c r="HH20" s="10">
        <f t="shared" si="72"/>
        <v>0</v>
      </c>
      <c r="HI20" s="56">
        <f t="shared" si="137"/>
        <v>8</v>
      </c>
      <c r="HJ20" s="2">
        <f t="shared" si="74"/>
        <v>7</v>
      </c>
      <c r="HK20" s="83" t="str">
        <f t="shared" si="75"/>
        <v>KHÁ</v>
      </c>
    </row>
    <row r="21" spans="1:219" s="113" customFormat="1" ht="26.25" customHeight="1">
      <c r="A21" s="25">
        <v>12</v>
      </c>
      <c r="B21" s="122" t="s">
        <v>31</v>
      </c>
      <c r="C21" s="123" t="s">
        <v>35</v>
      </c>
      <c r="D21" s="123" t="str">
        <f t="shared" si="0"/>
        <v>123KT2558</v>
      </c>
      <c r="E21" s="150" t="s">
        <v>345</v>
      </c>
      <c r="F21" s="151" t="s">
        <v>316</v>
      </c>
      <c r="G21" s="153" t="s">
        <v>376</v>
      </c>
      <c r="H21" s="28">
        <v>7</v>
      </c>
      <c r="I21" s="28">
        <v>6</v>
      </c>
      <c r="J21" s="28">
        <v>7</v>
      </c>
      <c r="K21" s="28">
        <v>7</v>
      </c>
      <c r="L21" s="8">
        <f t="shared" si="78"/>
        <v>6.8</v>
      </c>
      <c r="M21" s="6">
        <v>6</v>
      </c>
      <c r="N21" s="6"/>
      <c r="O21" s="24">
        <f t="shared" si="79"/>
        <v>6.4</v>
      </c>
      <c r="P21" s="10"/>
      <c r="Q21" s="10"/>
      <c r="R21" s="10"/>
      <c r="S21" s="6"/>
      <c r="T21" s="6">
        <f t="shared" si="3"/>
        <v>0</v>
      </c>
      <c r="U21" s="6"/>
      <c r="V21" s="6"/>
      <c r="W21" s="10">
        <f t="shared" si="80"/>
        <v>0</v>
      </c>
      <c r="X21" s="56">
        <f t="shared" si="81"/>
        <v>6.4</v>
      </c>
      <c r="Y21" s="28">
        <v>6</v>
      </c>
      <c r="Z21" s="28">
        <v>7</v>
      </c>
      <c r="AA21" s="6">
        <f t="shared" si="82"/>
        <v>6.7</v>
      </c>
      <c r="AB21" s="6">
        <v>7</v>
      </c>
      <c r="AC21" s="6"/>
      <c r="AD21" s="24">
        <f t="shared" si="83"/>
        <v>6.9</v>
      </c>
      <c r="AE21" s="10"/>
      <c r="AF21" s="6"/>
      <c r="AG21" s="6">
        <f t="shared" si="84"/>
        <v>0</v>
      </c>
      <c r="AH21" s="6"/>
      <c r="AI21" s="6"/>
      <c r="AJ21" s="10">
        <f t="shared" si="85"/>
        <v>0</v>
      </c>
      <c r="AK21" s="56">
        <f t="shared" si="86"/>
        <v>6.85</v>
      </c>
      <c r="AL21" s="194"/>
      <c r="AM21" s="33">
        <v>8</v>
      </c>
      <c r="AN21" s="6">
        <v>8</v>
      </c>
      <c r="AO21" s="1">
        <f t="shared" si="87"/>
        <v>8</v>
      </c>
      <c r="AP21" s="6">
        <v>8</v>
      </c>
      <c r="AQ21" s="25"/>
      <c r="AR21" s="24">
        <f t="shared" si="88"/>
        <v>8</v>
      </c>
      <c r="AS21" s="10"/>
      <c r="AT21" s="6"/>
      <c r="AU21" s="6">
        <f t="shared" si="89"/>
        <v>0</v>
      </c>
      <c r="AV21" s="6"/>
      <c r="AW21" s="6"/>
      <c r="AX21" s="10">
        <f t="shared" si="90"/>
        <v>0</v>
      </c>
      <c r="AY21" s="56">
        <f t="shared" si="91"/>
        <v>8</v>
      </c>
      <c r="AZ21" s="37"/>
      <c r="BA21" s="25"/>
      <c r="BB21" s="25"/>
      <c r="BC21" s="25"/>
      <c r="BD21" s="6">
        <f t="shared" si="138"/>
        <v>0</v>
      </c>
      <c r="BE21" s="25"/>
      <c r="BF21" s="6"/>
      <c r="BG21" s="24">
        <f t="shared" si="92"/>
        <v>0</v>
      </c>
      <c r="BH21" s="10"/>
      <c r="BI21" s="10"/>
      <c r="BJ21" s="10"/>
      <c r="BK21" s="6"/>
      <c r="BL21" s="6">
        <f t="shared" si="93"/>
        <v>0</v>
      </c>
      <c r="BM21" s="6"/>
      <c r="BN21" s="6"/>
      <c r="BO21" s="10">
        <f t="shared" si="94"/>
        <v>0</v>
      </c>
      <c r="BP21" s="56">
        <f t="shared" si="95"/>
        <v>0</v>
      </c>
      <c r="BQ21" s="37"/>
      <c r="BR21" s="6"/>
      <c r="BS21" s="10">
        <f t="shared" si="96"/>
        <v>0</v>
      </c>
      <c r="BT21" s="6"/>
      <c r="BU21" s="6"/>
      <c r="BV21" s="24">
        <f t="shared" si="97"/>
        <v>0</v>
      </c>
      <c r="BW21" s="10"/>
      <c r="BX21" s="6"/>
      <c r="BY21" s="6">
        <f t="shared" si="98"/>
        <v>0</v>
      </c>
      <c r="BZ21" s="6"/>
      <c r="CA21" s="6"/>
      <c r="CB21" s="10">
        <f t="shared" si="99"/>
        <v>0</v>
      </c>
      <c r="CC21" s="56">
        <f t="shared" si="100"/>
        <v>0</v>
      </c>
      <c r="CD21" s="32">
        <v>8.5</v>
      </c>
      <c r="CE21" s="1">
        <v>8.5</v>
      </c>
      <c r="CF21" s="1">
        <f t="shared" si="101"/>
        <v>8.5</v>
      </c>
      <c r="CG21" s="1">
        <v>8</v>
      </c>
      <c r="CH21" s="4"/>
      <c r="CI21" s="24">
        <f t="shared" si="102"/>
        <v>8.3000000000000007</v>
      </c>
      <c r="CJ21" s="10"/>
      <c r="CK21" s="6"/>
      <c r="CL21" s="6">
        <f t="shared" si="103"/>
        <v>0</v>
      </c>
      <c r="CM21" s="6"/>
      <c r="CN21" s="6"/>
      <c r="CO21" s="10">
        <f t="shared" si="104"/>
        <v>0</v>
      </c>
      <c r="CP21" s="56">
        <f t="shared" si="105"/>
        <v>8.25</v>
      </c>
      <c r="CQ21" s="32">
        <v>7</v>
      </c>
      <c r="CR21" s="1">
        <v>7</v>
      </c>
      <c r="CS21" s="1">
        <v>8</v>
      </c>
      <c r="CT21" s="1">
        <v>8</v>
      </c>
      <c r="CU21" s="1">
        <f t="shared" si="106"/>
        <v>7.7</v>
      </c>
      <c r="CV21" s="1">
        <v>9</v>
      </c>
      <c r="CW21" s="1"/>
      <c r="CX21" s="24">
        <f t="shared" si="107"/>
        <v>8.4</v>
      </c>
      <c r="CY21" s="10"/>
      <c r="CZ21" s="6"/>
      <c r="DA21" s="6">
        <f t="shared" si="108"/>
        <v>0</v>
      </c>
      <c r="DB21" s="6"/>
      <c r="DC21" s="6"/>
      <c r="DD21" s="10">
        <f t="shared" si="109"/>
        <v>0</v>
      </c>
      <c r="DE21" s="56">
        <f t="shared" si="110"/>
        <v>8.35</v>
      </c>
      <c r="DF21" s="1">
        <v>8</v>
      </c>
      <c r="DG21" s="1">
        <v>8</v>
      </c>
      <c r="DH21" s="2">
        <f t="shared" si="139"/>
        <v>8</v>
      </c>
      <c r="DI21" s="4">
        <v>7</v>
      </c>
      <c r="DJ21" s="6"/>
      <c r="DK21" s="24">
        <f t="shared" si="111"/>
        <v>7.5</v>
      </c>
      <c r="DL21" s="10"/>
      <c r="DM21" s="6"/>
      <c r="DN21" s="6">
        <f t="shared" si="112"/>
        <v>0</v>
      </c>
      <c r="DO21" s="6"/>
      <c r="DP21" s="6"/>
      <c r="DQ21" s="10">
        <f t="shared" si="113"/>
        <v>0</v>
      </c>
      <c r="DR21" s="56">
        <f t="shared" si="114"/>
        <v>7.5</v>
      </c>
      <c r="DS21" s="1">
        <v>8</v>
      </c>
      <c r="DT21" s="1">
        <v>7</v>
      </c>
      <c r="DU21" s="1">
        <v>7</v>
      </c>
      <c r="DV21" s="1">
        <v>8</v>
      </c>
      <c r="DW21" s="1">
        <f t="shared" si="115"/>
        <v>7.5</v>
      </c>
      <c r="DX21" s="1">
        <v>7</v>
      </c>
      <c r="DY21" s="6"/>
      <c r="DZ21" s="24">
        <f t="shared" si="116"/>
        <v>7.3</v>
      </c>
      <c r="EA21" s="10"/>
      <c r="EB21" s="6"/>
      <c r="EC21" s="6">
        <f t="shared" si="117"/>
        <v>0</v>
      </c>
      <c r="ED21" s="6"/>
      <c r="EE21" s="6"/>
      <c r="EF21" s="10">
        <f t="shared" si="118"/>
        <v>0</v>
      </c>
      <c r="EG21" s="56">
        <f t="shared" si="119"/>
        <v>7.25</v>
      </c>
      <c r="EH21" s="3">
        <v>8</v>
      </c>
      <c r="EI21" s="3">
        <v>9</v>
      </c>
      <c r="EJ21" s="3">
        <f t="shared" si="120"/>
        <v>8.6666666666666661</v>
      </c>
      <c r="EK21" s="3">
        <v>5</v>
      </c>
      <c r="EL21" s="6"/>
      <c r="EM21" s="24">
        <f t="shared" si="46"/>
        <v>6.8</v>
      </c>
      <c r="EN21" s="10"/>
      <c r="EO21" s="6"/>
      <c r="EP21" s="6">
        <f t="shared" si="121"/>
        <v>0</v>
      </c>
      <c r="EQ21" s="6"/>
      <c r="ER21" s="6"/>
      <c r="ES21" s="10">
        <f t="shared" si="48"/>
        <v>0</v>
      </c>
      <c r="ET21" s="56">
        <f t="shared" si="122"/>
        <v>6.833333333333333</v>
      </c>
      <c r="EU21" s="1">
        <v>8</v>
      </c>
      <c r="EV21" s="1">
        <v>7</v>
      </c>
      <c r="EW21" s="1">
        <f t="shared" si="123"/>
        <v>7.333333333333333</v>
      </c>
      <c r="EX21" s="1">
        <v>9</v>
      </c>
      <c r="EY21" s="6"/>
      <c r="EZ21" s="24">
        <f t="shared" si="51"/>
        <v>8.1999999999999993</v>
      </c>
      <c r="FA21" s="10"/>
      <c r="FB21" s="6"/>
      <c r="FC21" s="6">
        <f t="shared" si="124"/>
        <v>0</v>
      </c>
      <c r="FD21" s="6"/>
      <c r="FE21" s="6"/>
      <c r="FF21" s="10">
        <f t="shared" si="53"/>
        <v>0</v>
      </c>
      <c r="FG21" s="56">
        <f t="shared" si="125"/>
        <v>8.1666666666666661</v>
      </c>
      <c r="FH21" s="32">
        <v>5</v>
      </c>
      <c r="FI21" s="1">
        <v>8</v>
      </c>
      <c r="FJ21" s="1">
        <f>ROUND((FI21*2+FH21)/3,1)</f>
        <v>7</v>
      </c>
      <c r="FK21" s="1">
        <v>5</v>
      </c>
      <c r="FL21" s="6"/>
      <c r="FM21" s="24">
        <f t="shared" si="56"/>
        <v>6</v>
      </c>
      <c r="FN21" s="10"/>
      <c r="FO21" s="6"/>
      <c r="FP21" s="6">
        <f t="shared" si="126"/>
        <v>0</v>
      </c>
      <c r="FQ21" s="6"/>
      <c r="FR21" s="6"/>
      <c r="FS21" s="10">
        <f t="shared" si="58"/>
        <v>0</v>
      </c>
      <c r="FT21" s="56">
        <f t="shared" si="127"/>
        <v>6</v>
      </c>
      <c r="FU21" s="1">
        <v>6</v>
      </c>
      <c r="FV21" s="1">
        <v>9</v>
      </c>
      <c r="FW21" s="1">
        <f t="shared" si="128"/>
        <v>8</v>
      </c>
      <c r="FX21" s="3">
        <v>3</v>
      </c>
      <c r="FY21" s="6"/>
      <c r="FZ21" s="24">
        <f t="shared" si="61"/>
        <v>5.5</v>
      </c>
      <c r="GA21" s="10"/>
      <c r="GB21" s="6"/>
      <c r="GC21" s="6">
        <f t="shared" si="129"/>
        <v>0</v>
      </c>
      <c r="GD21" s="6"/>
      <c r="GE21" s="6"/>
      <c r="GF21" s="10">
        <f t="shared" si="63"/>
        <v>0</v>
      </c>
      <c r="GG21" s="56">
        <f t="shared" si="130"/>
        <v>5.5</v>
      </c>
      <c r="GH21" s="1">
        <v>10</v>
      </c>
      <c r="GI21" s="1">
        <v>9</v>
      </c>
      <c r="GJ21" s="1">
        <v>7</v>
      </c>
      <c r="GK21" s="1">
        <v>9</v>
      </c>
      <c r="GL21" s="1">
        <f t="shared" si="131"/>
        <v>8.5</v>
      </c>
      <c r="GM21" s="25">
        <v>5</v>
      </c>
      <c r="GN21" s="25"/>
      <c r="GO21" s="89">
        <f t="shared" si="132"/>
        <v>6.8</v>
      </c>
      <c r="GP21" s="10"/>
      <c r="GQ21" s="6"/>
      <c r="GR21" s="6">
        <f t="shared" si="133"/>
        <v>0</v>
      </c>
      <c r="GS21" s="6"/>
      <c r="GT21" s="6"/>
      <c r="GU21" s="10">
        <f t="shared" si="67"/>
        <v>0</v>
      </c>
      <c r="GV21" s="56">
        <f t="shared" si="134"/>
        <v>6.75</v>
      </c>
      <c r="GW21" s="28"/>
      <c r="GX21" s="28"/>
      <c r="GY21" s="6">
        <f t="shared" si="135"/>
        <v>0</v>
      </c>
      <c r="GZ21" s="6"/>
      <c r="HA21" s="6"/>
      <c r="HB21" s="24">
        <f t="shared" si="70"/>
        <v>0</v>
      </c>
      <c r="HC21" s="10"/>
      <c r="HD21" s="6"/>
      <c r="HE21" s="6">
        <f t="shared" si="136"/>
        <v>0</v>
      </c>
      <c r="HF21" s="6"/>
      <c r="HG21" s="6"/>
      <c r="HH21" s="10">
        <f t="shared" si="72"/>
        <v>0</v>
      </c>
      <c r="HI21" s="56">
        <f t="shared" si="137"/>
        <v>0</v>
      </c>
      <c r="HJ21" s="2">
        <f t="shared" si="74"/>
        <v>5.7</v>
      </c>
      <c r="HK21" s="83" t="str">
        <f t="shared" si="75"/>
        <v>TB</v>
      </c>
    </row>
    <row r="22" spans="1:219" s="113" customFormat="1" ht="26.25" customHeight="1">
      <c r="A22" s="25">
        <v>13</v>
      </c>
      <c r="B22" s="122" t="s">
        <v>31</v>
      </c>
      <c r="C22" s="123" t="s">
        <v>36</v>
      </c>
      <c r="D22" s="123" t="str">
        <f t="shared" si="0"/>
        <v>123KT2559</v>
      </c>
      <c r="E22" s="150" t="s">
        <v>377</v>
      </c>
      <c r="F22" s="151" t="s">
        <v>378</v>
      </c>
      <c r="G22" s="154" t="s">
        <v>379</v>
      </c>
      <c r="H22" s="28">
        <v>7</v>
      </c>
      <c r="I22" s="28">
        <v>7</v>
      </c>
      <c r="J22" s="28">
        <v>7</v>
      </c>
      <c r="K22" s="28">
        <v>6</v>
      </c>
      <c r="L22" s="8">
        <f t="shared" si="78"/>
        <v>6.7</v>
      </c>
      <c r="M22" s="6">
        <v>7</v>
      </c>
      <c r="N22" s="11"/>
      <c r="O22" s="24">
        <f t="shared" si="79"/>
        <v>6.9</v>
      </c>
      <c r="P22" s="10"/>
      <c r="Q22" s="10"/>
      <c r="R22" s="10"/>
      <c r="S22" s="6"/>
      <c r="T22" s="6">
        <f t="shared" si="3"/>
        <v>0</v>
      </c>
      <c r="U22" s="6"/>
      <c r="V22" s="6"/>
      <c r="W22" s="10">
        <f t="shared" si="80"/>
        <v>0</v>
      </c>
      <c r="X22" s="56">
        <f t="shared" si="81"/>
        <v>6.85</v>
      </c>
      <c r="Y22" s="28">
        <v>8</v>
      </c>
      <c r="Z22" s="28">
        <v>6</v>
      </c>
      <c r="AA22" s="6">
        <f t="shared" si="82"/>
        <v>6.7</v>
      </c>
      <c r="AB22" s="6">
        <v>7</v>
      </c>
      <c r="AC22" s="11"/>
      <c r="AD22" s="24">
        <f t="shared" si="83"/>
        <v>6.9</v>
      </c>
      <c r="AE22" s="10"/>
      <c r="AF22" s="6"/>
      <c r="AG22" s="6">
        <f t="shared" si="84"/>
        <v>0</v>
      </c>
      <c r="AH22" s="6"/>
      <c r="AI22" s="6"/>
      <c r="AJ22" s="10">
        <f t="shared" si="85"/>
        <v>0</v>
      </c>
      <c r="AK22" s="56">
        <f t="shared" si="86"/>
        <v>6.85</v>
      </c>
      <c r="AL22" s="194"/>
      <c r="AM22" s="33">
        <v>10</v>
      </c>
      <c r="AN22" s="6">
        <v>9</v>
      </c>
      <c r="AO22" s="1">
        <f t="shared" si="87"/>
        <v>9.3000000000000007</v>
      </c>
      <c r="AP22" s="6">
        <v>7</v>
      </c>
      <c r="AQ22" s="25"/>
      <c r="AR22" s="24">
        <f t="shared" si="88"/>
        <v>8.1999999999999993</v>
      </c>
      <c r="AS22" s="10"/>
      <c r="AT22" s="6"/>
      <c r="AU22" s="6">
        <f t="shared" si="89"/>
        <v>0</v>
      </c>
      <c r="AV22" s="6"/>
      <c r="AW22" s="6"/>
      <c r="AX22" s="10">
        <f t="shared" si="90"/>
        <v>0</v>
      </c>
      <c r="AY22" s="56">
        <f t="shared" si="91"/>
        <v>8.15</v>
      </c>
      <c r="AZ22" s="37">
        <v>5</v>
      </c>
      <c r="BA22" s="25">
        <v>10</v>
      </c>
      <c r="BB22" s="25">
        <v>4</v>
      </c>
      <c r="BC22" s="25">
        <v>8</v>
      </c>
      <c r="BD22" s="6">
        <f t="shared" si="138"/>
        <v>6.5</v>
      </c>
      <c r="BE22" s="25">
        <v>7</v>
      </c>
      <c r="BF22" s="11"/>
      <c r="BG22" s="24">
        <f t="shared" si="92"/>
        <v>6.8</v>
      </c>
      <c r="BH22" s="10"/>
      <c r="BI22" s="10"/>
      <c r="BJ22" s="10"/>
      <c r="BK22" s="6"/>
      <c r="BL22" s="6">
        <f t="shared" si="93"/>
        <v>0</v>
      </c>
      <c r="BM22" s="6"/>
      <c r="BN22" s="6"/>
      <c r="BO22" s="10">
        <f t="shared" si="94"/>
        <v>0</v>
      </c>
      <c r="BP22" s="56">
        <f t="shared" si="95"/>
        <v>6.75</v>
      </c>
      <c r="BQ22" s="37"/>
      <c r="BR22" s="6"/>
      <c r="BS22" s="10">
        <f t="shared" si="96"/>
        <v>0</v>
      </c>
      <c r="BT22" s="6"/>
      <c r="BU22" s="11"/>
      <c r="BV22" s="24">
        <f t="shared" si="97"/>
        <v>0</v>
      </c>
      <c r="BW22" s="10"/>
      <c r="BX22" s="6"/>
      <c r="BY22" s="6">
        <f t="shared" si="98"/>
        <v>0</v>
      </c>
      <c r="BZ22" s="6"/>
      <c r="CA22" s="6"/>
      <c r="CB22" s="10">
        <f t="shared" si="99"/>
        <v>0</v>
      </c>
      <c r="CC22" s="56">
        <f t="shared" si="100"/>
        <v>0</v>
      </c>
      <c r="CD22" s="32">
        <v>8</v>
      </c>
      <c r="CE22" s="1">
        <v>8</v>
      </c>
      <c r="CF22" s="1">
        <f t="shared" si="101"/>
        <v>8</v>
      </c>
      <c r="CG22" s="1">
        <v>7</v>
      </c>
      <c r="CH22" s="4"/>
      <c r="CI22" s="24">
        <f t="shared" si="102"/>
        <v>7.5</v>
      </c>
      <c r="CJ22" s="10"/>
      <c r="CK22" s="6"/>
      <c r="CL22" s="6">
        <f t="shared" si="103"/>
        <v>0</v>
      </c>
      <c r="CM22" s="6"/>
      <c r="CN22" s="6"/>
      <c r="CO22" s="10">
        <f t="shared" si="104"/>
        <v>0</v>
      </c>
      <c r="CP22" s="56">
        <f t="shared" si="105"/>
        <v>7.5</v>
      </c>
      <c r="CQ22" s="32">
        <v>7</v>
      </c>
      <c r="CR22" s="1">
        <v>7</v>
      </c>
      <c r="CS22" s="1">
        <v>7</v>
      </c>
      <c r="CT22" s="1">
        <v>7</v>
      </c>
      <c r="CU22" s="1">
        <f t="shared" si="106"/>
        <v>7</v>
      </c>
      <c r="CV22" s="1">
        <v>4.5</v>
      </c>
      <c r="CW22" s="1"/>
      <c r="CX22" s="24">
        <f t="shared" si="107"/>
        <v>5.8</v>
      </c>
      <c r="CY22" s="10"/>
      <c r="CZ22" s="6"/>
      <c r="DA22" s="6">
        <f t="shared" si="108"/>
        <v>0</v>
      </c>
      <c r="DB22" s="6"/>
      <c r="DC22" s="6"/>
      <c r="DD22" s="10">
        <f t="shared" si="109"/>
        <v>0</v>
      </c>
      <c r="DE22" s="56">
        <f t="shared" si="110"/>
        <v>5.75</v>
      </c>
      <c r="DF22" s="2">
        <v>8</v>
      </c>
      <c r="DG22" s="2">
        <v>7</v>
      </c>
      <c r="DH22" s="2">
        <f t="shared" si="139"/>
        <v>7.3</v>
      </c>
      <c r="DI22" s="83">
        <v>7</v>
      </c>
      <c r="DJ22" s="11"/>
      <c r="DK22" s="24">
        <f t="shared" si="111"/>
        <v>7.2</v>
      </c>
      <c r="DL22" s="10"/>
      <c r="DM22" s="6"/>
      <c r="DN22" s="6">
        <f t="shared" si="112"/>
        <v>0</v>
      </c>
      <c r="DO22" s="6"/>
      <c r="DP22" s="6"/>
      <c r="DQ22" s="10">
        <f t="shared" si="113"/>
        <v>0</v>
      </c>
      <c r="DR22" s="56">
        <f t="shared" si="114"/>
        <v>7.15</v>
      </c>
      <c r="DS22" s="1">
        <v>7</v>
      </c>
      <c r="DT22" s="1">
        <v>8</v>
      </c>
      <c r="DU22" s="1">
        <v>8</v>
      </c>
      <c r="DV22" s="1">
        <v>8</v>
      </c>
      <c r="DW22" s="1">
        <f t="shared" si="115"/>
        <v>7.833333333333333</v>
      </c>
      <c r="DX22" s="1">
        <v>8</v>
      </c>
      <c r="DY22" s="11"/>
      <c r="DZ22" s="24">
        <f t="shared" si="116"/>
        <v>7.9</v>
      </c>
      <c r="EA22" s="10"/>
      <c r="EB22" s="6"/>
      <c r="EC22" s="6">
        <f t="shared" si="117"/>
        <v>0</v>
      </c>
      <c r="ED22" s="6"/>
      <c r="EE22" s="6"/>
      <c r="EF22" s="10">
        <f t="shared" si="118"/>
        <v>0</v>
      </c>
      <c r="EG22" s="56">
        <f t="shared" si="119"/>
        <v>7.9166666666666661</v>
      </c>
      <c r="EH22" s="3">
        <v>8</v>
      </c>
      <c r="EI22" s="3">
        <v>8</v>
      </c>
      <c r="EJ22" s="3">
        <f t="shared" si="120"/>
        <v>8</v>
      </c>
      <c r="EK22" s="3">
        <v>5</v>
      </c>
      <c r="EL22" s="11"/>
      <c r="EM22" s="24">
        <f t="shared" si="46"/>
        <v>6.5</v>
      </c>
      <c r="EN22" s="10"/>
      <c r="EO22" s="6"/>
      <c r="EP22" s="6">
        <f t="shared" si="121"/>
        <v>0</v>
      </c>
      <c r="EQ22" s="6"/>
      <c r="ER22" s="6"/>
      <c r="ES22" s="10">
        <f t="shared" si="48"/>
        <v>0</v>
      </c>
      <c r="ET22" s="56">
        <f t="shared" si="122"/>
        <v>6.5</v>
      </c>
      <c r="EU22" s="1">
        <v>8</v>
      </c>
      <c r="EV22" s="1">
        <v>8</v>
      </c>
      <c r="EW22" s="1">
        <f t="shared" si="123"/>
        <v>8</v>
      </c>
      <c r="EX22" s="1">
        <v>8</v>
      </c>
      <c r="EY22" s="11"/>
      <c r="EZ22" s="24">
        <f t="shared" si="51"/>
        <v>8</v>
      </c>
      <c r="FA22" s="10"/>
      <c r="FB22" s="6"/>
      <c r="FC22" s="6">
        <f t="shared" si="124"/>
        <v>0</v>
      </c>
      <c r="FD22" s="6"/>
      <c r="FE22" s="6"/>
      <c r="FF22" s="10">
        <f t="shared" si="53"/>
        <v>0</v>
      </c>
      <c r="FG22" s="56">
        <f t="shared" si="125"/>
        <v>8</v>
      </c>
      <c r="FH22" s="79"/>
      <c r="FI22" s="1"/>
      <c r="FJ22" s="1"/>
      <c r="FK22" s="1"/>
      <c r="FL22" s="11"/>
      <c r="FM22" s="24">
        <f t="shared" si="56"/>
        <v>0</v>
      </c>
      <c r="FN22" s="10"/>
      <c r="FO22" s="6"/>
      <c r="FP22" s="6">
        <f t="shared" si="126"/>
        <v>0</v>
      </c>
      <c r="FQ22" s="6"/>
      <c r="FR22" s="6"/>
      <c r="FS22" s="10">
        <f t="shared" si="58"/>
        <v>0</v>
      </c>
      <c r="FT22" s="56">
        <f t="shared" si="127"/>
        <v>0</v>
      </c>
      <c r="FU22" s="1">
        <v>7</v>
      </c>
      <c r="FV22" s="1">
        <v>7</v>
      </c>
      <c r="FW22" s="1">
        <f t="shared" si="128"/>
        <v>7</v>
      </c>
      <c r="FX22" s="3">
        <v>7</v>
      </c>
      <c r="FY22" s="11"/>
      <c r="FZ22" s="24">
        <f t="shared" si="61"/>
        <v>7</v>
      </c>
      <c r="GA22" s="10"/>
      <c r="GB22" s="6"/>
      <c r="GC22" s="6">
        <f t="shared" si="129"/>
        <v>0</v>
      </c>
      <c r="GD22" s="6"/>
      <c r="GE22" s="6"/>
      <c r="GF22" s="10">
        <f t="shared" si="63"/>
        <v>0</v>
      </c>
      <c r="GG22" s="56">
        <f t="shared" si="130"/>
        <v>7</v>
      </c>
      <c r="GH22" s="1">
        <v>10</v>
      </c>
      <c r="GI22" s="1">
        <v>9</v>
      </c>
      <c r="GJ22" s="1">
        <v>10</v>
      </c>
      <c r="GK22" s="1">
        <v>9</v>
      </c>
      <c r="GL22" s="1">
        <f t="shared" si="131"/>
        <v>9.5</v>
      </c>
      <c r="GM22" s="25">
        <v>5</v>
      </c>
      <c r="GN22" s="25"/>
      <c r="GO22" s="89">
        <f t="shared" si="132"/>
        <v>7.3</v>
      </c>
      <c r="GP22" s="10"/>
      <c r="GQ22" s="6"/>
      <c r="GR22" s="6">
        <f t="shared" si="133"/>
        <v>0</v>
      </c>
      <c r="GS22" s="6"/>
      <c r="GT22" s="6"/>
      <c r="GU22" s="10">
        <f t="shared" si="67"/>
        <v>0</v>
      </c>
      <c r="GV22" s="56">
        <f t="shared" si="134"/>
        <v>7.25</v>
      </c>
      <c r="GW22" s="28">
        <v>9</v>
      </c>
      <c r="GX22" s="28">
        <v>7</v>
      </c>
      <c r="GY22" s="6">
        <f t="shared" si="135"/>
        <v>7.7</v>
      </c>
      <c r="GZ22" s="6">
        <v>8</v>
      </c>
      <c r="HA22" s="11"/>
      <c r="HB22" s="24">
        <f t="shared" si="70"/>
        <v>7.9</v>
      </c>
      <c r="HC22" s="10"/>
      <c r="HD22" s="6"/>
      <c r="HE22" s="6">
        <f t="shared" si="136"/>
        <v>0</v>
      </c>
      <c r="HF22" s="6"/>
      <c r="HG22" s="6"/>
      <c r="HH22" s="10">
        <f t="shared" si="72"/>
        <v>0</v>
      </c>
      <c r="HI22" s="56">
        <f t="shared" si="137"/>
        <v>7.85</v>
      </c>
      <c r="HJ22" s="2">
        <f t="shared" si="74"/>
        <v>6.6</v>
      </c>
      <c r="HK22" s="83" t="str">
        <f t="shared" si="75"/>
        <v>TB KHÁ</v>
      </c>
    </row>
    <row r="23" spans="1:219" s="113" customFormat="1" ht="26.25" customHeight="1">
      <c r="A23" s="25">
        <v>14</v>
      </c>
      <c r="B23" s="122" t="s">
        <v>31</v>
      </c>
      <c r="C23" s="123" t="s">
        <v>37</v>
      </c>
      <c r="D23" s="123" t="str">
        <f t="shared" si="0"/>
        <v>123KT2561</v>
      </c>
      <c r="E23" s="150" t="s">
        <v>292</v>
      </c>
      <c r="F23" s="151" t="s">
        <v>295</v>
      </c>
      <c r="G23" s="152" t="s">
        <v>380</v>
      </c>
      <c r="H23" s="87">
        <v>6</v>
      </c>
      <c r="I23" s="6">
        <v>6</v>
      </c>
      <c r="J23" s="6">
        <v>6</v>
      </c>
      <c r="K23" s="6">
        <v>7</v>
      </c>
      <c r="L23" s="1">
        <f>ROUND(((J23+K23)*2+I23+H23)/6,1)</f>
        <v>6.3</v>
      </c>
      <c r="M23" s="25">
        <v>8.5</v>
      </c>
      <c r="N23" s="11"/>
      <c r="O23" s="24">
        <f t="shared" si="79"/>
        <v>7.4</v>
      </c>
      <c r="P23" s="10"/>
      <c r="Q23" s="10"/>
      <c r="R23" s="10"/>
      <c r="S23" s="6"/>
      <c r="T23" s="6">
        <f t="shared" si="3"/>
        <v>0</v>
      </c>
      <c r="U23" s="6"/>
      <c r="V23" s="6"/>
      <c r="W23" s="10">
        <f>ROUND((MAX(U23:V23)+T23)/2,1)</f>
        <v>0</v>
      </c>
      <c r="X23" s="56">
        <f t="shared" si="81"/>
        <v>7.4</v>
      </c>
      <c r="Y23" s="33">
        <v>8</v>
      </c>
      <c r="Z23" s="6">
        <v>6</v>
      </c>
      <c r="AA23" s="1">
        <f>ROUND((Z23*2+Y23)/3,1)</f>
        <v>6.7</v>
      </c>
      <c r="AB23" s="1">
        <v>5</v>
      </c>
      <c r="AC23" s="11"/>
      <c r="AD23" s="24">
        <f t="shared" si="83"/>
        <v>5.9</v>
      </c>
      <c r="AE23" s="10"/>
      <c r="AF23" s="6"/>
      <c r="AG23" s="6">
        <f>ROUND((AE23+AF23*2)/3,1)</f>
        <v>0</v>
      </c>
      <c r="AH23" s="6"/>
      <c r="AI23" s="6"/>
      <c r="AJ23" s="10">
        <f>ROUND((MAX(AH23:AI23)+AG23)/2,1)</f>
        <v>0</v>
      </c>
      <c r="AK23" s="56">
        <f t="shared" si="86"/>
        <v>5.85</v>
      </c>
      <c r="AL23" s="194"/>
      <c r="AM23" s="93">
        <v>7</v>
      </c>
      <c r="AN23" s="54">
        <v>7</v>
      </c>
      <c r="AO23" s="54">
        <f t="shared" si="87"/>
        <v>7</v>
      </c>
      <c r="AP23" s="60"/>
      <c r="AQ23" s="54">
        <v>4</v>
      </c>
      <c r="AR23" s="55">
        <f t="shared" si="88"/>
        <v>5.5</v>
      </c>
      <c r="AS23" s="10"/>
      <c r="AT23" s="6"/>
      <c r="AU23" s="6">
        <f t="shared" si="89"/>
        <v>0</v>
      </c>
      <c r="AV23" s="6"/>
      <c r="AW23" s="6"/>
      <c r="AX23" s="10">
        <f t="shared" si="90"/>
        <v>0</v>
      </c>
      <c r="AY23" s="55">
        <f t="shared" si="91"/>
        <v>5.5</v>
      </c>
      <c r="AZ23" s="33">
        <v>7</v>
      </c>
      <c r="BA23" s="6">
        <v>9</v>
      </c>
      <c r="BB23" s="25">
        <v>6.9</v>
      </c>
      <c r="BC23" s="25">
        <v>6.6</v>
      </c>
      <c r="BD23" s="6">
        <f t="shared" si="138"/>
        <v>7.2</v>
      </c>
      <c r="BE23" s="25">
        <v>6.2</v>
      </c>
      <c r="BF23" s="11"/>
      <c r="BG23" s="24">
        <f t="shared" si="92"/>
        <v>6.7</v>
      </c>
      <c r="BH23" s="10"/>
      <c r="BI23" s="10"/>
      <c r="BJ23" s="10"/>
      <c r="BK23" s="6"/>
      <c r="BL23" s="6">
        <f t="shared" si="93"/>
        <v>0</v>
      </c>
      <c r="BM23" s="6"/>
      <c r="BN23" s="6"/>
      <c r="BO23" s="10">
        <f t="shared" si="94"/>
        <v>0</v>
      </c>
      <c r="BP23" s="56">
        <f t="shared" si="95"/>
        <v>6.7</v>
      </c>
      <c r="BQ23" s="33">
        <v>8</v>
      </c>
      <c r="BR23" s="6">
        <v>8</v>
      </c>
      <c r="BS23" s="10">
        <f t="shared" si="96"/>
        <v>8</v>
      </c>
      <c r="BT23" s="6">
        <v>8</v>
      </c>
      <c r="BU23" s="11"/>
      <c r="BV23" s="24">
        <f t="shared" si="97"/>
        <v>8</v>
      </c>
      <c r="BW23" s="10"/>
      <c r="BX23" s="6"/>
      <c r="BY23" s="6">
        <f t="shared" si="98"/>
        <v>0</v>
      </c>
      <c r="BZ23" s="6"/>
      <c r="CA23" s="6"/>
      <c r="CB23" s="10">
        <f t="shared" si="99"/>
        <v>0</v>
      </c>
      <c r="CC23" s="56">
        <f t="shared" si="100"/>
        <v>8</v>
      </c>
      <c r="CD23" s="32">
        <v>7</v>
      </c>
      <c r="CE23" s="1">
        <v>7</v>
      </c>
      <c r="CF23" s="1">
        <f t="shared" si="101"/>
        <v>7</v>
      </c>
      <c r="CG23" s="1">
        <v>6.5</v>
      </c>
      <c r="CH23" s="4"/>
      <c r="CI23" s="24">
        <f t="shared" si="102"/>
        <v>6.8</v>
      </c>
      <c r="CJ23" s="10"/>
      <c r="CK23" s="6"/>
      <c r="CL23" s="6">
        <f t="shared" si="103"/>
        <v>0</v>
      </c>
      <c r="CM23" s="6"/>
      <c r="CN23" s="6"/>
      <c r="CO23" s="10">
        <f t="shared" si="104"/>
        <v>0</v>
      </c>
      <c r="CP23" s="56">
        <f t="shared" si="105"/>
        <v>6.75</v>
      </c>
      <c r="CQ23" s="32">
        <v>8</v>
      </c>
      <c r="CR23" s="1">
        <v>8</v>
      </c>
      <c r="CS23" s="1">
        <v>7</v>
      </c>
      <c r="CT23" s="1">
        <v>7</v>
      </c>
      <c r="CU23" s="1">
        <f>ROUND(((CS23+CT23)*2+CR23+CQ23)/6,1)</f>
        <v>7.3</v>
      </c>
      <c r="CV23" s="1">
        <v>3.5</v>
      </c>
      <c r="CW23" s="1"/>
      <c r="CX23" s="24">
        <f t="shared" si="107"/>
        <v>5.4</v>
      </c>
      <c r="CY23" s="10"/>
      <c r="CZ23" s="6"/>
      <c r="DA23" s="6">
        <f t="shared" si="108"/>
        <v>0</v>
      </c>
      <c r="DB23" s="6"/>
      <c r="DC23" s="6"/>
      <c r="DD23" s="10">
        <f t="shared" si="109"/>
        <v>0</v>
      </c>
      <c r="DE23" s="56">
        <f t="shared" si="110"/>
        <v>5.4</v>
      </c>
      <c r="DF23" s="1">
        <v>8</v>
      </c>
      <c r="DG23" s="1">
        <v>7</v>
      </c>
      <c r="DH23" s="1">
        <f t="shared" si="139"/>
        <v>7.3</v>
      </c>
      <c r="DI23" s="4">
        <v>7</v>
      </c>
      <c r="DJ23" s="11"/>
      <c r="DK23" s="24">
        <f t="shared" si="111"/>
        <v>7.2</v>
      </c>
      <c r="DL23" s="10"/>
      <c r="DM23" s="6"/>
      <c r="DN23" s="6">
        <f t="shared" si="112"/>
        <v>0</v>
      </c>
      <c r="DO23" s="6"/>
      <c r="DP23" s="6"/>
      <c r="DQ23" s="10">
        <f t="shared" si="113"/>
        <v>0</v>
      </c>
      <c r="DR23" s="56">
        <f t="shared" si="114"/>
        <v>7.15</v>
      </c>
      <c r="DS23" s="1">
        <v>8</v>
      </c>
      <c r="DT23" s="1">
        <v>8</v>
      </c>
      <c r="DU23" s="1">
        <v>8</v>
      </c>
      <c r="DV23" s="1">
        <v>8</v>
      </c>
      <c r="DW23" s="1">
        <f t="shared" si="115"/>
        <v>8</v>
      </c>
      <c r="DX23" s="1">
        <v>8</v>
      </c>
      <c r="DY23" s="11"/>
      <c r="DZ23" s="24">
        <f t="shared" si="116"/>
        <v>8</v>
      </c>
      <c r="EA23" s="10"/>
      <c r="EB23" s="6"/>
      <c r="EC23" s="6">
        <f t="shared" si="117"/>
        <v>0</v>
      </c>
      <c r="ED23" s="6"/>
      <c r="EE23" s="6"/>
      <c r="EF23" s="10">
        <f t="shared" si="118"/>
        <v>0</v>
      </c>
      <c r="EG23" s="56">
        <f t="shared" si="119"/>
        <v>8</v>
      </c>
      <c r="EH23" s="3">
        <v>4</v>
      </c>
      <c r="EI23" s="3">
        <v>6</v>
      </c>
      <c r="EJ23" s="3">
        <f t="shared" si="120"/>
        <v>5.333333333333333</v>
      </c>
      <c r="EK23" s="3">
        <v>9</v>
      </c>
      <c r="EL23" s="11"/>
      <c r="EM23" s="24">
        <f t="shared" si="46"/>
        <v>7.2</v>
      </c>
      <c r="EN23" s="10"/>
      <c r="EO23" s="6"/>
      <c r="EP23" s="6">
        <f t="shared" si="121"/>
        <v>0</v>
      </c>
      <c r="EQ23" s="6"/>
      <c r="ER23" s="6"/>
      <c r="ES23" s="10">
        <f t="shared" si="48"/>
        <v>0</v>
      </c>
      <c r="ET23" s="56">
        <f t="shared" si="122"/>
        <v>7.1666666666666661</v>
      </c>
      <c r="EU23" s="1">
        <v>8</v>
      </c>
      <c r="EV23" s="1">
        <v>8</v>
      </c>
      <c r="EW23" s="1">
        <f t="shared" si="123"/>
        <v>8</v>
      </c>
      <c r="EX23" s="1">
        <v>8</v>
      </c>
      <c r="EY23" s="11"/>
      <c r="EZ23" s="24">
        <f t="shared" si="51"/>
        <v>8</v>
      </c>
      <c r="FA23" s="10"/>
      <c r="FB23" s="6"/>
      <c r="FC23" s="6">
        <f t="shared" si="124"/>
        <v>0</v>
      </c>
      <c r="FD23" s="6"/>
      <c r="FE23" s="6"/>
      <c r="FF23" s="10">
        <f t="shared" si="53"/>
        <v>0</v>
      </c>
      <c r="FG23" s="56">
        <f t="shared" si="125"/>
        <v>8</v>
      </c>
      <c r="FH23" s="32">
        <v>8</v>
      </c>
      <c r="FI23" s="1">
        <v>7</v>
      </c>
      <c r="FJ23" s="1">
        <f>ROUND((FI23*2+FH23)/3,1)</f>
        <v>7.3</v>
      </c>
      <c r="FK23" s="1">
        <v>7</v>
      </c>
      <c r="FL23" s="11"/>
      <c r="FM23" s="24">
        <f t="shared" si="56"/>
        <v>7.2</v>
      </c>
      <c r="FN23" s="10"/>
      <c r="FO23" s="6"/>
      <c r="FP23" s="6">
        <f t="shared" si="126"/>
        <v>0</v>
      </c>
      <c r="FQ23" s="6"/>
      <c r="FR23" s="6"/>
      <c r="FS23" s="10">
        <f t="shared" si="58"/>
        <v>0</v>
      </c>
      <c r="FT23" s="56">
        <f t="shared" si="127"/>
        <v>7.15</v>
      </c>
      <c r="FU23" s="1">
        <v>5</v>
      </c>
      <c r="FV23" s="1">
        <v>6</v>
      </c>
      <c r="FW23" s="1">
        <f t="shared" si="128"/>
        <v>5.666666666666667</v>
      </c>
      <c r="FX23" s="3">
        <v>6</v>
      </c>
      <c r="FY23" s="11"/>
      <c r="FZ23" s="24">
        <f t="shared" si="61"/>
        <v>5.8</v>
      </c>
      <c r="GA23" s="10"/>
      <c r="GB23" s="6"/>
      <c r="GC23" s="6">
        <f t="shared" si="129"/>
        <v>0</v>
      </c>
      <c r="GD23" s="6"/>
      <c r="GE23" s="6"/>
      <c r="GF23" s="10">
        <f t="shared" si="63"/>
        <v>0</v>
      </c>
      <c r="GG23" s="56">
        <f t="shared" si="130"/>
        <v>5.8333333333333339</v>
      </c>
      <c r="GH23" s="1">
        <v>7</v>
      </c>
      <c r="GI23" s="1">
        <v>10</v>
      </c>
      <c r="GJ23" s="1">
        <v>8</v>
      </c>
      <c r="GK23" s="1">
        <v>8</v>
      </c>
      <c r="GL23" s="1">
        <f t="shared" si="131"/>
        <v>8.1666666666666661</v>
      </c>
      <c r="GM23" s="25">
        <v>5</v>
      </c>
      <c r="GN23" s="25"/>
      <c r="GO23" s="89">
        <f t="shared" si="132"/>
        <v>6.6</v>
      </c>
      <c r="GP23" s="10"/>
      <c r="GQ23" s="6"/>
      <c r="GR23" s="6">
        <f t="shared" si="133"/>
        <v>0</v>
      </c>
      <c r="GS23" s="6"/>
      <c r="GT23" s="6"/>
      <c r="GU23" s="10">
        <f t="shared" si="67"/>
        <v>0</v>
      </c>
      <c r="GV23" s="56">
        <f t="shared" si="134"/>
        <v>6.583333333333333</v>
      </c>
      <c r="GW23" s="28">
        <v>6</v>
      </c>
      <c r="GX23" s="28">
        <v>7</v>
      </c>
      <c r="GY23" s="6">
        <f>ROUND((GW23+GX23*2)/3,1)</f>
        <v>6.7</v>
      </c>
      <c r="GZ23" s="6">
        <v>8</v>
      </c>
      <c r="HA23" s="11"/>
      <c r="HB23" s="24">
        <f t="shared" si="70"/>
        <v>7.4</v>
      </c>
      <c r="HC23" s="10"/>
      <c r="HD23" s="6"/>
      <c r="HE23" s="6">
        <f>ROUND((HC23+HD23*2)/3,1)</f>
        <v>0</v>
      </c>
      <c r="HF23" s="6"/>
      <c r="HG23" s="6"/>
      <c r="HH23" s="10">
        <f t="shared" si="72"/>
        <v>0</v>
      </c>
      <c r="HI23" s="56">
        <f>IF(HE23=0,(MAX(GZ23,HA23)+GY23)/2,(MAX(HF23,HG23)+HE23)/2)</f>
        <v>7.35</v>
      </c>
      <c r="HJ23" s="2">
        <f t="shared" si="74"/>
        <v>6.9</v>
      </c>
      <c r="HK23" s="83" t="str">
        <f t="shared" si="75"/>
        <v>TB KHÁ</v>
      </c>
    </row>
    <row r="24" spans="1:219" s="113" customFormat="1" ht="26.25" customHeight="1">
      <c r="A24" s="25">
        <v>15</v>
      </c>
      <c r="B24" s="122" t="s">
        <v>31</v>
      </c>
      <c r="C24" s="123" t="s">
        <v>38</v>
      </c>
      <c r="D24" s="123" t="str">
        <f t="shared" si="0"/>
        <v>123KT2562</v>
      </c>
      <c r="E24" s="150" t="s">
        <v>381</v>
      </c>
      <c r="F24" s="151" t="s">
        <v>212</v>
      </c>
      <c r="G24" s="153" t="s">
        <v>211</v>
      </c>
      <c r="H24" s="28">
        <v>7</v>
      </c>
      <c r="I24" s="28">
        <v>6</v>
      </c>
      <c r="J24" s="28">
        <v>7</v>
      </c>
      <c r="K24" s="28">
        <v>7</v>
      </c>
      <c r="L24" s="8">
        <f>ROUND((H24+I24+J24*2+K24*2)/6,1)</f>
        <v>6.8</v>
      </c>
      <c r="M24" s="6">
        <v>5</v>
      </c>
      <c r="N24" s="11"/>
      <c r="O24" s="24">
        <f>ROUND((MAX(M24:N24)+L24)/2,1)</f>
        <v>5.9</v>
      </c>
      <c r="P24" s="10"/>
      <c r="Q24" s="10"/>
      <c r="R24" s="10"/>
      <c r="S24" s="6"/>
      <c r="T24" s="6">
        <f t="shared" si="3"/>
        <v>0</v>
      </c>
      <c r="U24" s="6"/>
      <c r="V24" s="6"/>
      <c r="W24" s="10">
        <f>ROUND((MAX(U24:V24)+T24)/2,1)</f>
        <v>0</v>
      </c>
      <c r="X24" s="56">
        <f>IF(T24=0,(MAX(M24,N24)+L24)/2,(MAX(U24,V24)+T24)/2)</f>
        <v>5.9</v>
      </c>
      <c r="Y24" s="28">
        <v>6</v>
      </c>
      <c r="Z24" s="28">
        <v>5</v>
      </c>
      <c r="AA24" s="6">
        <f>ROUND((Y24+Z24*2)/3,1)</f>
        <v>5.3</v>
      </c>
      <c r="AB24" s="6">
        <v>7</v>
      </c>
      <c r="AC24" s="11"/>
      <c r="AD24" s="24">
        <f>ROUND((MAX(AB24:AC24)+AA24)/2,1)</f>
        <v>6.2</v>
      </c>
      <c r="AE24" s="10"/>
      <c r="AF24" s="6"/>
      <c r="AG24" s="6">
        <f>ROUND((AE24+AF24*2)/3,1)</f>
        <v>0</v>
      </c>
      <c r="AH24" s="6"/>
      <c r="AI24" s="6"/>
      <c r="AJ24" s="10">
        <f>ROUND((MAX(AH24:AI24)+AG24)/2,1)</f>
        <v>0</v>
      </c>
      <c r="AK24" s="56">
        <f>IF(AG24=0,(MAX(AB24,AC24)+AA24)/2,(MAX(AH24,AI24)+AG24)/2)</f>
        <v>6.15</v>
      </c>
      <c r="AL24" s="194"/>
      <c r="AM24" s="33">
        <v>6</v>
      </c>
      <c r="AN24" s="6">
        <v>6</v>
      </c>
      <c r="AO24" s="1">
        <f t="shared" si="87"/>
        <v>6</v>
      </c>
      <c r="AP24" s="6">
        <v>6</v>
      </c>
      <c r="AQ24" s="6"/>
      <c r="AR24" s="24">
        <f t="shared" si="88"/>
        <v>6</v>
      </c>
      <c r="AS24" s="10"/>
      <c r="AT24" s="6"/>
      <c r="AU24" s="6">
        <f t="shared" si="89"/>
        <v>0</v>
      </c>
      <c r="AV24" s="6"/>
      <c r="AW24" s="6"/>
      <c r="AX24" s="10">
        <f t="shared" si="90"/>
        <v>0</v>
      </c>
      <c r="AY24" s="56">
        <f t="shared" si="91"/>
        <v>6</v>
      </c>
      <c r="AZ24" s="33">
        <v>9</v>
      </c>
      <c r="BA24" s="6">
        <v>9</v>
      </c>
      <c r="BB24" s="25">
        <v>7</v>
      </c>
      <c r="BC24" s="25">
        <v>6</v>
      </c>
      <c r="BD24" s="6">
        <f t="shared" si="138"/>
        <v>7.3</v>
      </c>
      <c r="BE24" s="25">
        <v>6</v>
      </c>
      <c r="BF24" s="11"/>
      <c r="BG24" s="24">
        <f t="shared" si="92"/>
        <v>6.7</v>
      </c>
      <c r="BH24" s="10"/>
      <c r="BI24" s="10"/>
      <c r="BJ24" s="10"/>
      <c r="BK24" s="6"/>
      <c r="BL24" s="6">
        <f t="shared" si="93"/>
        <v>0</v>
      </c>
      <c r="BM24" s="6"/>
      <c r="BN24" s="6"/>
      <c r="BO24" s="10">
        <f t="shared" si="94"/>
        <v>0</v>
      </c>
      <c r="BP24" s="56">
        <f t="shared" si="95"/>
        <v>6.65</v>
      </c>
      <c r="BQ24" s="33">
        <v>5</v>
      </c>
      <c r="BR24" s="6">
        <v>7</v>
      </c>
      <c r="BS24" s="10">
        <f t="shared" si="96"/>
        <v>6.3</v>
      </c>
      <c r="BT24" s="6">
        <v>6</v>
      </c>
      <c r="BU24" s="11"/>
      <c r="BV24" s="24">
        <f t="shared" si="97"/>
        <v>6.2</v>
      </c>
      <c r="BW24" s="10"/>
      <c r="BX24" s="6"/>
      <c r="BY24" s="6">
        <f t="shared" si="98"/>
        <v>0</v>
      </c>
      <c r="BZ24" s="6"/>
      <c r="CA24" s="6"/>
      <c r="CB24" s="10">
        <f t="shared" si="99"/>
        <v>0</v>
      </c>
      <c r="CC24" s="56">
        <f t="shared" si="100"/>
        <v>6.15</v>
      </c>
      <c r="CD24" s="32"/>
      <c r="CE24" s="1"/>
      <c r="CF24" s="1"/>
      <c r="CG24" s="1"/>
      <c r="CH24" s="4"/>
      <c r="CI24" s="24">
        <f t="shared" si="102"/>
        <v>0</v>
      </c>
      <c r="CJ24" s="10"/>
      <c r="CK24" s="6"/>
      <c r="CL24" s="6">
        <f t="shared" si="103"/>
        <v>0</v>
      </c>
      <c r="CM24" s="6"/>
      <c r="CN24" s="6"/>
      <c r="CO24" s="10">
        <f t="shared" si="104"/>
        <v>0</v>
      </c>
      <c r="CP24" s="56">
        <f t="shared" si="105"/>
        <v>0</v>
      </c>
      <c r="CQ24" s="32">
        <v>6</v>
      </c>
      <c r="CR24" s="1">
        <v>6</v>
      </c>
      <c r="CS24" s="1">
        <v>7</v>
      </c>
      <c r="CT24" s="1">
        <v>7</v>
      </c>
      <c r="CU24" s="1">
        <f>ROUND(((CS24+CT24)*2+CR24+CQ24)/6,1)</f>
        <v>6.7</v>
      </c>
      <c r="CV24" s="1">
        <v>5.5</v>
      </c>
      <c r="CW24" s="1"/>
      <c r="CX24" s="24">
        <f t="shared" si="107"/>
        <v>6.1</v>
      </c>
      <c r="CY24" s="10"/>
      <c r="CZ24" s="6"/>
      <c r="DA24" s="6">
        <f t="shared" si="108"/>
        <v>0</v>
      </c>
      <c r="DB24" s="6"/>
      <c r="DC24" s="6"/>
      <c r="DD24" s="10">
        <f t="shared" si="109"/>
        <v>0</v>
      </c>
      <c r="DE24" s="56">
        <f t="shared" si="110"/>
        <v>6.1</v>
      </c>
      <c r="DF24" s="1">
        <v>7</v>
      </c>
      <c r="DG24" s="1">
        <v>7</v>
      </c>
      <c r="DH24" s="1">
        <f t="shared" si="139"/>
        <v>7</v>
      </c>
      <c r="DI24" s="4">
        <v>7</v>
      </c>
      <c r="DJ24" s="11"/>
      <c r="DK24" s="24">
        <f t="shared" si="111"/>
        <v>7</v>
      </c>
      <c r="DL24" s="10"/>
      <c r="DM24" s="6"/>
      <c r="DN24" s="6">
        <f t="shared" si="112"/>
        <v>0</v>
      </c>
      <c r="DO24" s="6"/>
      <c r="DP24" s="6"/>
      <c r="DQ24" s="10">
        <f t="shared" si="113"/>
        <v>0</v>
      </c>
      <c r="DR24" s="56">
        <f t="shared" si="114"/>
        <v>7</v>
      </c>
      <c r="DS24" s="1">
        <v>7</v>
      </c>
      <c r="DT24" s="1">
        <v>7</v>
      </c>
      <c r="DU24" s="1">
        <v>7</v>
      </c>
      <c r="DV24" s="1">
        <v>8</v>
      </c>
      <c r="DW24" s="1">
        <f t="shared" si="115"/>
        <v>7.333333333333333</v>
      </c>
      <c r="DX24" s="1">
        <v>8</v>
      </c>
      <c r="DY24" s="11"/>
      <c r="DZ24" s="24">
        <f t="shared" si="116"/>
        <v>7.7</v>
      </c>
      <c r="EA24" s="10"/>
      <c r="EB24" s="6"/>
      <c r="EC24" s="6">
        <f t="shared" si="117"/>
        <v>0</v>
      </c>
      <c r="ED24" s="6"/>
      <c r="EE24" s="6"/>
      <c r="EF24" s="10">
        <f t="shared" si="118"/>
        <v>0</v>
      </c>
      <c r="EG24" s="56">
        <f t="shared" si="119"/>
        <v>7.6666666666666661</v>
      </c>
      <c r="EH24" s="3">
        <v>7</v>
      </c>
      <c r="EI24" s="3">
        <v>8</v>
      </c>
      <c r="EJ24" s="3">
        <f t="shared" si="120"/>
        <v>7.666666666666667</v>
      </c>
      <c r="EK24" s="3">
        <v>5</v>
      </c>
      <c r="EL24" s="11"/>
      <c r="EM24" s="24">
        <f t="shared" si="46"/>
        <v>6.3</v>
      </c>
      <c r="EN24" s="10"/>
      <c r="EO24" s="6"/>
      <c r="EP24" s="6">
        <f t="shared" si="121"/>
        <v>0</v>
      </c>
      <c r="EQ24" s="6"/>
      <c r="ER24" s="6"/>
      <c r="ES24" s="10">
        <f t="shared" si="48"/>
        <v>0</v>
      </c>
      <c r="ET24" s="56">
        <f t="shared" si="122"/>
        <v>6.3333333333333339</v>
      </c>
      <c r="EU24" s="1">
        <v>8</v>
      </c>
      <c r="EV24" s="1">
        <v>7</v>
      </c>
      <c r="EW24" s="1">
        <f t="shared" si="123"/>
        <v>7.333333333333333</v>
      </c>
      <c r="EX24" s="1">
        <v>9</v>
      </c>
      <c r="EY24" s="11"/>
      <c r="EZ24" s="24">
        <f t="shared" si="51"/>
        <v>8.1999999999999993</v>
      </c>
      <c r="FA24" s="10"/>
      <c r="FB24" s="6"/>
      <c r="FC24" s="6">
        <f t="shared" si="124"/>
        <v>0</v>
      </c>
      <c r="FD24" s="6"/>
      <c r="FE24" s="6"/>
      <c r="FF24" s="10">
        <f t="shared" si="53"/>
        <v>0</v>
      </c>
      <c r="FG24" s="56">
        <f t="shared" si="125"/>
        <v>8.1666666666666661</v>
      </c>
      <c r="FH24" s="88"/>
      <c r="FI24" s="2"/>
      <c r="FJ24" s="1"/>
      <c r="FK24" s="2"/>
      <c r="FL24" s="11"/>
      <c r="FM24" s="24">
        <f t="shared" si="56"/>
        <v>0</v>
      </c>
      <c r="FN24" s="10"/>
      <c r="FO24" s="6"/>
      <c r="FP24" s="6">
        <f t="shared" si="126"/>
        <v>0</v>
      </c>
      <c r="FQ24" s="6"/>
      <c r="FR24" s="6"/>
      <c r="FS24" s="10">
        <f t="shared" si="58"/>
        <v>0</v>
      </c>
      <c r="FT24" s="56">
        <f t="shared" si="127"/>
        <v>0</v>
      </c>
      <c r="FU24" s="1">
        <v>5</v>
      </c>
      <c r="FV24" s="1">
        <v>8</v>
      </c>
      <c r="FW24" s="1">
        <f t="shared" si="128"/>
        <v>7</v>
      </c>
      <c r="FX24" s="3">
        <v>6</v>
      </c>
      <c r="FY24" s="11"/>
      <c r="FZ24" s="24">
        <f t="shared" si="61"/>
        <v>6.5</v>
      </c>
      <c r="GA24" s="10"/>
      <c r="GB24" s="6"/>
      <c r="GC24" s="6">
        <f t="shared" si="129"/>
        <v>0</v>
      </c>
      <c r="GD24" s="6"/>
      <c r="GE24" s="6"/>
      <c r="GF24" s="10">
        <f t="shared" si="63"/>
        <v>0</v>
      </c>
      <c r="GG24" s="56">
        <f t="shared" si="130"/>
        <v>6.5</v>
      </c>
      <c r="GH24" s="1">
        <v>9</v>
      </c>
      <c r="GI24" s="1">
        <v>8</v>
      </c>
      <c r="GJ24" s="1">
        <v>7</v>
      </c>
      <c r="GK24" s="1">
        <v>9</v>
      </c>
      <c r="GL24" s="1">
        <f t="shared" si="131"/>
        <v>8.1666666666666661</v>
      </c>
      <c r="GM24" s="25">
        <v>5</v>
      </c>
      <c r="GN24" s="25"/>
      <c r="GO24" s="89">
        <f t="shared" si="132"/>
        <v>6.6</v>
      </c>
      <c r="GP24" s="10"/>
      <c r="GQ24" s="6"/>
      <c r="GR24" s="6">
        <f t="shared" si="133"/>
        <v>0</v>
      </c>
      <c r="GS24" s="6"/>
      <c r="GT24" s="6"/>
      <c r="GU24" s="10">
        <f t="shared" si="67"/>
        <v>0</v>
      </c>
      <c r="GV24" s="56">
        <f t="shared" si="134"/>
        <v>6.583333333333333</v>
      </c>
      <c r="GW24" s="28">
        <v>7</v>
      </c>
      <c r="GX24" s="28">
        <v>8</v>
      </c>
      <c r="GY24" s="6">
        <f>ROUND((GW24+GX24*2)/3,1)</f>
        <v>7.7</v>
      </c>
      <c r="GZ24" s="6">
        <v>8</v>
      </c>
      <c r="HA24" s="11"/>
      <c r="HB24" s="24">
        <f t="shared" si="70"/>
        <v>7.9</v>
      </c>
      <c r="HC24" s="10"/>
      <c r="HD24" s="6"/>
      <c r="HE24" s="6">
        <f>ROUND((HC24+HD24*2)/3,1)</f>
        <v>0</v>
      </c>
      <c r="HF24" s="6"/>
      <c r="HG24" s="6"/>
      <c r="HH24" s="10">
        <f t="shared" si="72"/>
        <v>0</v>
      </c>
      <c r="HI24" s="56">
        <f>IF(HE24=0,(MAX(GZ24,HA24)+GY24)/2,(MAX(HF24,HG24)+HE24)/2)</f>
        <v>7.85</v>
      </c>
      <c r="HJ24" s="2">
        <f t="shared" si="74"/>
        <v>6</v>
      </c>
      <c r="HK24" s="83" t="str">
        <f t="shared" si="75"/>
        <v>TB KHÁ</v>
      </c>
    </row>
    <row r="25" spans="1:219" s="113" customFormat="1" ht="26.25" customHeight="1">
      <c r="A25" s="25">
        <v>16</v>
      </c>
      <c r="B25" s="122" t="s">
        <v>31</v>
      </c>
      <c r="C25" s="123" t="s">
        <v>39</v>
      </c>
      <c r="D25" s="123" t="str">
        <f t="shared" si="0"/>
        <v>123KT2563</v>
      </c>
      <c r="E25" s="150" t="s">
        <v>382</v>
      </c>
      <c r="F25" s="151" t="s">
        <v>383</v>
      </c>
      <c r="G25" s="153" t="s">
        <v>384</v>
      </c>
      <c r="H25" s="28">
        <v>7</v>
      </c>
      <c r="I25" s="28">
        <v>7</v>
      </c>
      <c r="J25" s="28">
        <v>7</v>
      </c>
      <c r="K25" s="28">
        <v>7</v>
      </c>
      <c r="L25" s="8">
        <f>ROUND((H25+I25+J25*2+K25*2)/6,1)</f>
        <v>7</v>
      </c>
      <c r="M25" s="6">
        <v>6</v>
      </c>
      <c r="N25" s="11"/>
      <c r="O25" s="24">
        <f>ROUND((MAX(M25:N25)+L25)/2,1)</f>
        <v>6.5</v>
      </c>
      <c r="P25" s="10"/>
      <c r="Q25" s="10"/>
      <c r="R25" s="10"/>
      <c r="S25" s="6"/>
      <c r="T25" s="6">
        <f t="shared" si="3"/>
        <v>0</v>
      </c>
      <c r="U25" s="6"/>
      <c r="V25" s="6"/>
      <c r="W25" s="10">
        <f>ROUND((MAX(U25:V25)+T25)/2,1)</f>
        <v>0</v>
      </c>
      <c r="X25" s="56">
        <f>IF(T25=0,(MAX(M25,N25)+L25)/2,(MAX(U25,V25)+T25)/2)</f>
        <v>6.5</v>
      </c>
      <c r="Y25" s="28">
        <v>6</v>
      </c>
      <c r="Z25" s="28">
        <v>9</v>
      </c>
      <c r="AA25" s="6">
        <f>ROUND((Y25+Z25*2)/3,1)</f>
        <v>8</v>
      </c>
      <c r="AB25" s="6">
        <v>7</v>
      </c>
      <c r="AC25" s="11"/>
      <c r="AD25" s="24">
        <f>ROUND((MAX(AB25:AC25)+AA25)/2,1)</f>
        <v>7.5</v>
      </c>
      <c r="AE25" s="10"/>
      <c r="AF25" s="6"/>
      <c r="AG25" s="6">
        <f>ROUND((AE25+AF25*2)/3,1)</f>
        <v>0</v>
      </c>
      <c r="AH25" s="6"/>
      <c r="AI25" s="6"/>
      <c r="AJ25" s="10">
        <f>ROUND((MAX(AH25:AI25)+AG25)/2,1)</f>
        <v>0</v>
      </c>
      <c r="AK25" s="56">
        <f>IF(AG25=0,(MAX(AB25,AC25)+AA25)/2,(MAX(AH25,AI25)+AG25)/2)</f>
        <v>7.5</v>
      </c>
      <c r="AL25" s="194"/>
      <c r="AM25" s="33">
        <v>6</v>
      </c>
      <c r="AN25" s="6">
        <v>7</v>
      </c>
      <c r="AO25" s="1">
        <f t="shared" si="87"/>
        <v>6.7</v>
      </c>
      <c r="AP25" s="6">
        <v>10</v>
      </c>
      <c r="AQ25" s="6"/>
      <c r="AR25" s="24">
        <f t="shared" si="88"/>
        <v>8.4</v>
      </c>
      <c r="AS25" s="10"/>
      <c r="AT25" s="6"/>
      <c r="AU25" s="6">
        <f t="shared" si="89"/>
        <v>0</v>
      </c>
      <c r="AV25" s="6"/>
      <c r="AW25" s="6"/>
      <c r="AX25" s="10">
        <f t="shared" si="90"/>
        <v>0</v>
      </c>
      <c r="AY25" s="56">
        <f t="shared" si="91"/>
        <v>8.35</v>
      </c>
      <c r="AZ25" s="33">
        <v>10</v>
      </c>
      <c r="BA25" s="6">
        <v>10</v>
      </c>
      <c r="BB25" s="25">
        <v>8</v>
      </c>
      <c r="BC25" s="25">
        <v>9</v>
      </c>
      <c r="BD25" s="6">
        <f t="shared" si="138"/>
        <v>9</v>
      </c>
      <c r="BE25" s="25">
        <v>8</v>
      </c>
      <c r="BF25" s="11"/>
      <c r="BG25" s="24">
        <f t="shared" si="92"/>
        <v>8.5</v>
      </c>
      <c r="BH25" s="10"/>
      <c r="BI25" s="10"/>
      <c r="BJ25" s="10"/>
      <c r="BK25" s="6"/>
      <c r="BL25" s="6">
        <f t="shared" si="93"/>
        <v>0</v>
      </c>
      <c r="BM25" s="6"/>
      <c r="BN25" s="6"/>
      <c r="BO25" s="10">
        <f t="shared" si="94"/>
        <v>0</v>
      </c>
      <c r="BP25" s="56">
        <f t="shared" si="95"/>
        <v>8.5</v>
      </c>
      <c r="BQ25" s="33">
        <v>7</v>
      </c>
      <c r="BR25" s="6">
        <v>7</v>
      </c>
      <c r="BS25" s="10">
        <f t="shared" si="96"/>
        <v>7</v>
      </c>
      <c r="BT25" s="6">
        <v>8</v>
      </c>
      <c r="BU25" s="11"/>
      <c r="BV25" s="24">
        <f t="shared" si="97"/>
        <v>7.5</v>
      </c>
      <c r="BW25" s="10"/>
      <c r="BX25" s="6"/>
      <c r="BY25" s="6">
        <f t="shared" si="98"/>
        <v>0</v>
      </c>
      <c r="BZ25" s="6"/>
      <c r="CA25" s="6"/>
      <c r="CB25" s="10">
        <f t="shared" si="99"/>
        <v>0</v>
      </c>
      <c r="CC25" s="56">
        <f t="shared" si="100"/>
        <v>7.5</v>
      </c>
      <c r="CD25" s="32"/>
      <c r="CE25" s="1"/>
      <c r="CF25" s="1"/>
      <c r="CG25" s="1"/>
      <c r="CH25" s="4"/>
      <c r="CI25" s="24">
        <f t="shared" si="102"/>
        <v>0</v>
      </c>
      <c r="CJ25" s="10"/>
      <c r="CK25" s="6"/>
      <c r="CL25" s="6">
        <f t="shared" si="103"/>
        <v>0</v>
      </c>
      <c r="CM25" s="6"/>
      <c r="CN25" s="6"/>
      <c r="CO25" s="10">
        <f t="shared" si="104"/>
        <v>0</v>
      </c>
      <c r="CP25" s="56">
        <f t="shared" si="105"/>
        <v>0</v>
      </c>
      <c r="CQ25" s="32">
        <v>7</v>
      </c>
      <c r="CR25" s="1">
        <v>7</v>
      </c>
      <c r="CS25" s="1">
        <v>7</v>
      </c>
      <c r="CT25" s="1">
        <v>7</v>
      </c>
      <c r="CU25" s="1">
        <f>ROUND(((CS25+CT25)*2+CR25+CQ25)/6,1)</f>
        <v>7</v>
      </c>
      <c r="CV25" s="1">
        <v>5.5</v>
      </c>
      <c r="CW25" s="1"/>
      <c r="CX25" s="24">
        <f t="shared" si="107"/>
        <v>6.3</v>
      </c>
      <c r="CY25" s="10"/>
      <c r="CZ25" s="6"/>
      <c r="DA25" s="6">
        <f t="shared" si="108"/>
        <v>0</v>
      </c>
      <c r="DB25" s="6"/>
      <c r="DC25" s="6"/>
      <c r="DD25" s="10">
        <f t="shared" si="109"/>
        <v>0</v>
      </c>
      <c r="DE25" s="56">
        <f t="shared" si="110"/>
        <v>6.25</v>
      </c>
      <c r="DF25" s="1">
        <v>9</v>
      </c>
      <c r="DG25" s="1">
        <v>8</v>
      </c>
      <c r="DH25" s="1">
        <f t="shared" si="139"/>
        <v>8.3000000000000007</v>
      </c>
      <c r="DI25" s="4">
        <v>7</v>
      </c>
      <c r="DJ25" s="11"/>
      <c r="DK25" s="24">
        <f t="shared" si="111"/>
        <v>7.7</v>
      </c>
      <c r="DL25" s="10"/>
      <c r="DM25" s="6"/>
      <c r="DN25" s="6">
        <f t="shared" si="112"/>
        <v>0</v>
      </c>
      <c r="DO25" s="6"/>
      <c r="DP25" s="6"/>
      <c r="DQ25" s="10">
        <f t="shared" si="113"/>
        <v>0</v>
      </c>
      <c r="DR25" s="56">
        <f t="shared" si="114"/>
        <v>7.65</v>
      </c>
      <c r="DS25" s="1">
        <v>7</v>
      </c>
      <c r="DT25" s="1">
        <v>8</v>
      </c>
      <c r="DU25" s="1">
        <v>8</v>
      </c>
      <c r="DV25" s="1">
        <v>8</v>
      </c>
      <c r="DW25" s="1">
        <f t="shared" si="115"/>
        <v>7.833333333333333</v>
      </c>
      <c r="DX25" s="1">
        <v>7</v>
      </c>
      <c r="DY25" s="11"/>
      <c r="DZ25" s="24">
        <f t="shared" si="116"/>
        <v>7.4</v>
      </c>
      <c r="EA25" s="10"/>
      <c r="EB25" s="6"/>
      <c r="EC25" s="6">
        <f t="shared" si="117"/>
        <v>0</v>
      </c>
      <c r="ED25" s="6"/>
      <c r="EE25" s="6"/>
      <c r="EF25" s="10">
        <f t="shared" si="118"/>
        <v>0</v>
      </c>
      <c r="EG25" s="56">
        <f t="shared" si="119"/>
        <v>7.4166666666666661</v>
      </c>
      <c r="EH25" s="3">
        <v>7</v>
      </c>
      <c r="EI25" s="3">
        <v>7</v>
      </c>
      <c r="EJ25" s="3">
        <f t="shared" si="120"/>
        <v>7</v>
      </c>
      <c r="EK25" s="3">
        <v>5</v>
      </c>
      <c r="EL25" s="11"/>
      <c r="EM25" s="24">
        <f t="shared" si="46"/>
        <v>6</v>
      </c>
      <c r="EN25" s="10"/>
      <c r="EO25" s="6"/>
      <c r="EP25" s="6">
        <f t="shared" si="121"/>
        <v>0</v>
      </c>
      <c r="EQ25" s="6"/>
      <c r="ER25" s="6"/>
      <c r="ES25" s="10">
        <f t="shared" si="48"/>
        <v>0</v>
      </c>
      <c r="ET25" s="56">
        <f t="shared" si="122"/>
        <v>6</v>
      </c>
      <c r="EU25" s="1">
        <v>8</v>
      </c>
      <c r="EV25" s="1">
        <v>7</v>
      </c>
      <c r="EW25" s="1">
        <f t="shared" si="123"/>
        <v>7.333333333333333</v>
      </c>
      <c r="EX25" s="1">
        <v>7</v>
      </c>
      <c r="EY25" s="11"/>
      <c r="EZ25" s="24">
        <f t="shared" si="51"/>
        <v>7.2</v>
      </c>
      <c r="FA25" s="10"/>
      <c r="FB25" s="6"/>
      <c r="FC25" s="6">
        <f t="shared" si="124"/>
        <v>0</v>
      </c>
      <c r="FD25" s="6"/>
      <c r="FE25" s="6"/>
      <c r="FF25" s="10">
        <f t="shared" si="53"/>
        <v>0</v>
      </c>
      <c r="FG25" s="56">
        <f t="shared" si="125"/>
        <v>7.1666666666666661</v>
      </c>
      <c r="FH25" s="88"/>
      <c r="FI25" s="2"/>
      <c r="FJ25" s="2"/>
      <c r="FK25" s="2"/>
      <c r="FL25" s="11"/>
      <c r="FM25" s="24">
        <f t="shared" si="56"/>
        <v>0</v>
      </c>
      <c r="FN25" s="10"/>
      <c r="FO25" s="6"/>
      <c r="FP25" s="6">
        <f t="shared" si="126"/>
        <v>0</v>
      </c>
      <c r="FQ25" s="6"/>
      <c r="FR25" s="6"/>
      <c r="FS25" s="10">
        <f t="shared" si="58"/>
        <v>0</v>
      </c>
      <c r="FT25" s="56">
        <f t="shared" si="127"/>
        <v>0</v>
      </c>
      <c r="FU25" s="1">
        <v>6</v>
      </c>
      <c r="FV25" s="1">
        <v>8</v>
      </c>
      <c r="FW25" s="1">
        <f t="shared" si="128"/>
        <v>7.333333333333333</v>
      </c>
      <c r="FX25" s="3">
        <v>5</v>
      </c>
      <c r="FY25" s="11"/>
      <c r="FZ25" s="24">
        <f t="shared" si="61"/>
        <v>6.2</v>
      </c>
      <c r="GA25" s="10"/>
      <c r="GB25" s="6"/>
      <c r="GC25" s="6">
        <f t="shared" si="129"/>
        <v>0</v>
      </c>
      <c r="GD25" s="6"/>
      <c r="GE25" s="6"/>
      <c r="GF25" s="10">
        <f t="shared" si="63"/>
        <v>0</v>
      </c>
      <c r="GG25" s="56">
        <f t="shared" si="130"/>
        <v>6.1666666666666661</v>
      </c>
      <c r="GH25" s="1">
        <v>10</v>
      </c>
      <c r="GI25" s="1">
        <v>9</v>
      </c>
      <c r="GJ25" s="1">
        <v>9</v>
      </c>
      <c r="GK25" s="1">
        <v>9</v>
      </c>
      <c r="GL25" s="1">
        <f t="shared" si="131"/>
        <v>9.1666666666666661</v>
      </c>
      <c r="GM25" s="25">
        <v>8</v>
      </c>
      <c r="GN25" s="25"/>
      <c r="GO25" s="89">
        <f t="shared" si="132"/>
        <v>8.6</v>
      </c>
      <c r="GP25" s="10"/>
      <c r="GQ25" s="6"/>
      <c r="GR25" s="6">
        <f t="shared" si="133"/>
        <v>0</v>
      </c>
      <c r="GS25" s="6"/>
      <c r="GT25" s="6"/>
      <c r="GU25" s="10">
        <f t="shared" si="67"/>
        <v>0</v>
      </c>
      <c r="GV25" s="56">
        <f t="shared" si="134"/>
        <v>8.5833333333333321</v>
      </c>
      <c r="GW25" s="28">
        <v>8</v>
      </c>
      <c r="GX25" s="28">
        <v>8</v>
      </c>
      <c r="GY25" s="6">
        <f>ROUND((GW25+GX25*2)/3,1)</f>
        <v>8</v>
      </c>
      <c r="GZ25" s="6">
        <v>8</v>
      </c>
      <c r="HA25" s="11"/>
      <c r="HB25" s="24">
        <f t="shared" si="70"/>
        <v>8</v>
      </c>
      <c r="HC25" s="10"/>
      <c r="HD25" s="6"/>
      <c r="HE25" s="6">
        <f>ROUND((HC25+HD25*2)/3,1)</f>
        <v>0</v>
      </c>
      <c r="HF25" s="6"/>
      <c r="HG25" s="6"/>
      <c r="HH25" s="10">
        <f t="shared" si="72"/>
        <v>0</v>
      </c>
      <c r="HI25" s="56">
        <f>IF(HE25=0,(MAX(GZ25,HA25)+GY25)/2,(MAX(HF25,HG25)+HE25)/2)</f>
        <v>8</v>
      </c>
      <c r="HJ25" s="2">
        <f t="shared" si="74"/>
        <v>6.6</v>
      </c>
      <c r="HK25" s="83" t="str">
        <f t="shared" si="75"/>
        <v>TB KHÁ</v>
      </c>
    </row>
    <row r="26" spans="1:219" s="113" customFormat="1" ht="26.25" customHeight="1">
      <c r="A26" s="25">
        <v>17</v>
      </c>
      <c r="B26" s="122" t="s">
        <v>31</v>
      </c>
      <c r="C26" s="123" t="s">
        <v>40</v>
      </c>
      <c r="D26" s="123" t="str">
        <f t="shared" si="0"/>
        <v>123KT2564</v>
      </c>
      <c r="E26" s="150" t="s">
        <v>142</v>
      </c>
      <c r="F26" s="151" t="s">
        <v>202</v>
      </c>
      <c r="G26" s="155">
        <v>31828</v>
      </c>
      <c r="H26" s="28">
        <v>7</v>
      </c>
      <c r="I26" s="28">
        <v>6</v>
      </c>
      <c r="J26" s="28">
        <v>6</v>
      </c>
      <c r="K26" s="28">
        <v>7</v>
      </c>
      <c r="L26" s="8">
        <f>ROUND((H26+I26+J26*2+K26*2)/6,1)</f>
        <v>6.5</v>
      </c>
      <c r="M26" s="6">
        <v>6</v>
      </c>
      <c r="N26" s="11"/>
      <c r="O26" s="24">
        <f>ROUND((MAX(M26:N26)+L26)/2,1)</f>
        <v>6.3</v>
      </c>
      <c r="P26" s="10"/>
      <c r="Q26" s="10"/>
      <c r="R26" s="10"/>
      <c r="S26" s="6"/>
      <c r="T26" s="6">
        <f t="shared" si="3"/>
        <v>0</v>
      </c>
      <c r="U26" s="6"/>
      <c r="V26" s="6"/>
      <c r="W26" s="10">
        <f>ROUND((MAX(U26:V26)+T26)/2,1)</f>
        <v>0</v>
      </c>
      <c r="X26" s="56">
        <f>IF(T26=0,(MAX(M26,N26)+L26)/2,(MAX(U26,V26)+T26)/2)</f>
        <v>6.25</v>
      </c>
      <c r="Y26" s="28">
        <v>6</v>
      </c>
      <c r="Z26" s="28">
        <v>5</v>
      </c>
      <c r="AA26" s="6">
        <f>ROUND((Y26+Z26*2)/3,1)</f>
        <v>5.3</v>
      </c>
      <c r="AB26" s="6">
        <v>6</v>
      </c>
      <c r="AC26" s="11"/>
      <c r="AD26" s="24">
        <f>ROUND((MAX(AB26:AC26)+AA26)/2,1)</f>
        <v>5.7</v>
      </c>
      <c r="AE26" s="10"/>
      <c r="AF26" s="6"/>
      <c r="AG26" s="6">
        <f>ROUND((AE26+AF26*2)/3,1)</f>
        <v>0</v>
      </c>
      <c r="AH26" s="6"/>
      <c r="AI26" s="6"/>
      <c r="AJ26" s="10">
        <f>ROUND((MAX(AH26:AI26)+AG26)/2,1)</f>
        <v>0</v>
      </c>
      <c r="AK26" s="56">
        <f>IF(AG26=0,(MAX(AB26,AC26)+AA26)/2,(MAX(AH26,AI26)+AG26)/2)</f>
        <v>5.65</v>
      </c>
      <c r="AL26" s="195"/>
      <c r="AM26" s="33">
        <v>8</v>
      </c>
      <c r="AN26" s="6">
        <v>8</v>
      </c>
      <c r="AO26" s="1">
        <f t="shared" si="87"/>
        <v>8</v>
      </c>
      <c r="AP26" s="6">
        <v>5</v>
      </c>
      <c r="AQ26" s="6"/>
      <c r="AR26" s="24">
        <f t="shared" si="88"/>
        <v>6.5</v>
      </c>
      <c r="AS26" s="10"/>
      <c r="AT26" s="6"/>
      <c r="AU26" s="6">
        <f t="shared" si="89"/>
        <v>0</v>
      </c>
      <c r="AV26" s="6"/>
      <c r="AW26" s="6"/>
      <c r="AX26" s="10">
        <f t="shared" si="90"/>
        <v>0</v>
      </c>
      <c r="AY26" s="56">
        <f t="shared" si="91"/>
        <v>6.5</v>
      </c>
      <c r="AZ26" s="86">
        <v>6</v>
      </c>
      <c r="BA26" s="85">
        <v>10</v>
      </c>
      <c r="BB26" s="85">
        <v>7</v>
      </c>
      <c r="BC26" s="85">
        <v>6</v>
      </c>
      <c r="BD26" s="6">
        <f t="shared" si="138"/>
        <v>7</v>
      </c>
      <c r="BE26" s="85">
        <v>7</v>
      </c>
      <c r="BF26" s="11"/>
      <c r="BG26" s="24">
        <f t="shared" si="92"/>
        <v>7</v>
      </c>
      <c r="BH26" s="10"/>
      <c r="BI26" s="10"/>
      <c r="BJ26" s="10"/>
      <c r="BK26" s="6"/>
      <c r="BL26" s="6">
        <f t="shared" si="93"/>
        <v>0</v>
      </c>
      <c r="BM26" s="6"/>
      <c r="BN26" s="6"/>
      <c r="BO26" s="10">
        <f t="shared" si="94"/>
        <v>0</v>
      </c>
      <c r="BP26" s="56">
        <f t="shared" si="95"/>
        <v>7</v>
      </c>
      <c r="BQ26" s="37">
        <v>7</v>
      </c>
      <c r="BR26" s="6">
        <v>7</v>
      </c>
      <c r="BS26" s="10">
        <f t="shared" si="96"/>
        <v>7</v>
      </c>
      <c r="BT26" s="6">
        <v>7</v>
      </c>
      <c r="BU26" s="11"/>
      <c r="BV26" s="24">
        <f t="shared" si="97"/>
        <v>7</v>
      </c>
      <c r="BW26" s="10"/>
      <c r="BX26" s="6"/>
      <c r="BY26" s="6">
        <f t="shared" si="98"/>
        <v>0</v>
      </c>
      <c r="BZ26" s="6"/>
      <c r="CA26" s="6"/>
      <c r="CB26" s="10">
        <f t="shared" si="99"/>
        <v>0</v>
      </c>
      <c r="CC26" s="56">
        <f t="shared" si="100"/>
        <v>7</v>
      </c>
      <c r="CD26" s="32">
        <v>8</v>
      </c>
      <c r="CE26" s="1">
        <v>8</v>
      </c>
      <c r="CF26" s="1">
        <f>ROUND((CE26*2+CD26)/3,1)</f>
        <v>8</v>
      </c>
      <c r="CG26" s="1">
        <v>7</v>
      </c>
      <c r="CH26" s="4"/>
      <c r="CI26" s="24">
        <f t="shared" si="102"/>
        <v>7.5</v>
      </c>
      <c r="CJ26" s="10"/>
      <c r="CK26" s="6"/>
      <c r="CL26" s="6">
        <f t="shared" si="103"/>
        <v>0</v>
      </c>
      <c r="CM26" s="6"/>
      <c r="CN26" s="6"/>
      <c r="CO26" s="10">
        <f t="shared" si="104"/>
        <v>0</v>
      </c>
      <c r="CP26" s="56">
        <f t="shared" si="105"/>
        <v>7.5</v>
      </c>
      <c r="CQ26" s="189">
        <v>5</v>
      </c>
      <c r="CR26" s="190">
        <v>5</v>
      </c>
      <c r="CS26" s="190">
        <v>5</v>
      </c>
      <c r="CT26" s="190">
        <v>5</v>
      </c>
      <c r="CU26" s="190">
        <f>ROUND(((CS26+CT26)*2+CR26+CQ26)/6,1)</f>
        <v>5</v>
      </c>
      <c r="CV26" s="190">
        <v>1</v>
      </c>
      <c r="CW26" s="190">
        <v>8</v>
      </c>
      <c r="CX26" s="191">
        <f t="shared" si="107"/>
        <v>6.5</v>
      </c>
      <c r="CY26" s="191"/>
      <c r="CZ26" s="190"/>
      <c r="DA26" s="190">
        <f t="shared" si="108"/>
        <v>0</v>
      </c>
      <c r="DB26" s="190"/>
      <c r="DC26" s="190"/>
      <c r="DD26" s="191">
        <f t="shared" si="109"/>
        <v>0</v>
      </c>
      <c r="DE26" s="191">
        <f t="shared" si="110"/>
        <v>6.5</v>
      </c>
      <c r="DF26" s="1">
        <v>8</v>
      </c>
      <c r="DG26" s="1">
        <v>7</v>
      </c>
      <c r="DH26" s="1">
        <f t="shared" si="139"/>
        <v>7.3</v>
      </c>
      <c r="DI26" s="4">
        <v>7</v>
      </c>
      <c r="DJ26" s="11"/>
      <c r="DK26" s="24">
        <f t="shared" si="111"/>
        <v>7.2</v>
      </c>
      <c r="DL26" s="10"/>
      <c r="DM26" s="6"/>
      <c r="DN26" s="6">
        <f t="shared" si="112"/>
        <v>0</v>
      </c>
      <c r="DO26" s="6"/>
      <c r="DP26" s="6"/>
      <c r="DQ26" s="10">
        <f t="shared" si="113"/>
        <v>0</v>
      </c>
      <c r="DR26" s="56">
        <f t="shared" si="114"/>
        <v>7.15</v>
      </c>
      <c r="DS26" s="9">
        <v>7</v>
      </c>
      <c r="DT26" s="9">
        <v>0</v>
      </c>
      <c r="DU26" s="9">
        <v>0</v>
      </c>
      <c r="DV26" s="9">
        <v>8</v>
      </c>
      <c r="DW26" s="9">
        <f t="shared" si="115"/>
        <v>3.8333333333333335</v>
      </c>
      <c r="DX26" s="9">
        <v>6</v>
      </c>
      <c r="DY26" s="90">
        <v>7</v>
      </c>
      <c r="DZ26" s="7">
        <f t="shared" si="116"/>
        <v>5.4</v>
      </c>
      <c r="EA26" s="7"/>
      <c r="EB26" s="9"/>
      <c r="EC26" s="9">
        <f t="shared" si="117"/>
        <v>0</v>
      </c>
      <c r="ED26" s="9"/>
      <c r="EE26" s="9"/>
      <c r="EF26" s="7">
        <f t="shared" si="118"/>
        <v>0</v>
      </c>
      <c r="EG26" s="7">
        <f t="shared" si="119"/>
        <v>5.416666666666667</v>
      </c>
      <c r="EH26" s="3">
        <v>8</v>
      </c>
      <c r="EI26" s="3">
        <v>8</v>
      </c>
      <c r="EJ26" s="3">
        <f t="shared" si="120"/>
        <v>8</v>
      </c>
      <c r="EK26" s="3">
        <v>4</v>
      </c>
      <c r="EL26" s="11"/>
      <c r="EM26" s="24">
        <f t="shared" si="46"/>
        <v>6</v>
      </c>
      <c r="EN26" s="10"/>
      <c r="EO26" s="6"/>
      <c r="EP26" s="6">
        <f t="shared" si="121"/>
        <v>0</v>
      </c>
      <c r="EQ26" s="6"/>
      <c r="ER26" s="6"/>
      <c r="ES26" s="10">
        <f t="shared" si="48"/>
        <v>0</v>
      </c>
      <c r="ET26" s="56">
        <f t="shared" si="122"/>
        <v>6</v>
      </c>
      <c r="EU26" s="1">
        <v>8</v>
      </c>
      <c r="EV26" s="1">
        <v>8</v>
      </c>
      <c r="EW26" s="1">
        <f t="shared" si="123"/>
        <v>8</v>
      </c>
      <c r="EX26" s="1">
        <v>8</v>
      </c>
      <c r="EY26" s="11"/>
      <c r="EZ26" s="24">
        <f t="shared" si="51"/>
        <v>8</v>
      </c>
      <c r="FA26" s="10"/>
      <c r="FB26" s="6"/>
      <c r="FC26" s="6">
        <f t="shared" si="124"/>
        <v>0</v>
      </c>
      <c r="FD26" s="6"/>
      <c r="FE26" s="6"/>
      <c r="FF26" s="10">
        <f t="shared" si="53"/>
        <v>0</v>
      </c>
      <c r="FG26" s="56">
        <f t="shared" si="125"/>
        <v>8</v>
      </c>
      <c r="FH26" s="88"/>
      <c r="FI26" s="2"/>
      <c r="FJ26" s="2"/>
      <c r="FK26" s="2"/>
      <c r="FL26" s="11"/>
      <c r="FM26" s="24">
        <f t="shared" si="56"/>
        <v>0</v>
      </c>
      <c r="FN26" s="10"/>
      <c r="FO26" s="6"/>
      <c r="FP26" s="6">
        <f t="shared" si="126"/>
        <v>0</v>
      </c>
      <c r="FQ26" s="6"/>
      <c r="FR26" s="6"/>
      <c r="FS26" s="10">
        <f t="shared" si="58"/>
        <v>0</v>
      </c>
      <c r="FT26" s="56">
        <f t="shared" si="127"/>
        <v>0</v>
      </c>
      <c r="FU26" s="1">
        <v>5</v>
      </c>
      <c r="FV26" s="1">
        <v>6</v>
      </c>
      <c r="FW26" s="1">
        <f t="shared" si="128"/>
        <v>5.666666666666667</v>
      </c>
      <c r="FX26" s="3">
        <v>7</v>
      </c>
      <c r="FY26" s="11"/>
      <c r="FZ26" s="24">
        <f t="shared" si="61"/>
        <v>6.3</v>
      </c>
      <c r="GA26" s="10"/>
      <c r="GB26" s="6"/>
      <c r="GC26" s="6">
        <f t="shared" si="129"/>
        <v>0</v>
      </c>
      <c r="GD26" s="6"/>
      <c r="GE26" s="6"/>
      <c r="GF26" s="10">
        <f t="shared" si="63"/>
        <v>0</v>
      </c>
      <c r="GG26" s="56">
        <f t="shared" si="130"/>
        <v>6.3333333333333339</v>
      </c>
      <c r="GH26" s="1">
        <v>8</v>
      </c>
      <c r="GI26" s="1">
        <v>8</v>
      </c>
      <c r="GJ26" s="1">
        <v>8</v>
      </c>
      <c r="GK26" s="1">
        <v>8</v>
      </c>
      <c r="GL26" s="1">
        <f t="shared" si="131"/>
        <v>8</v>
      </c>
      <c r="GM26" s="25">
        <v>5</v>
      </c>
      <c r="GN26" s="25"/>
      <c r="GO26" s="89">
        <f t="shared" si="132"/>
        <v>6.5</v>
      </c>
      <c r="GP26" s="10"/>
      <c r="GQ26" s="6"/>
      <c r="GR26" s="6">
        <f t="shared" si="133"/>
        <v>0</v>
      </c>
      <c r="GS26" s="6"/>
      <c r="GT26" s="6"/>
      <c r="GU26" s="10">
        <f t="shared" si="67"/>
        <v>0</v>
      </c>
      <c r="GV26" s="56">
        <f t="shared" si="134"/>
        <v>6.5</v>
      </c>
      <c r="GW26" s="28">
        <v>8</v>
      </c>
      <c r="GX26" s="28">
        <v>8</v>
      </c>
      <c r="GY26" s="6">
        <f>ROUND((GW26+GX26*2)/3,1)</f>
        <v>8</v>
      </c>
      <c r="GZ26" s="6">
        <v>8</v>
      </c>
      <c r="HA26" s="11"/>
      <c r="HB26" s="24">
        <f t="shared" si="70"/>
        <v>8</v>
      </c>
      <c r="HC26" s="10"/>
      <c r="HD26" s="6"/>
      <c r="HE26" s="6">
        <f>ROUND((HC26+HD26*2)/3,1)</f>
        <v>0</v>
      </c>
      <c r="HF26" s="6"/>
      <c r="HG26" s="6"/>
      <c r="HH26" s="10">
        <f t="shared" si="72"/>
        <v>0</v>
      </c>
      <c r="HI26" s="56">
        <f>IF(HE26=0,(MAX(GZ26,HA26)+GY26)/2,(MAX(HF26,HG26)+HE26)/2)</f>
        <v>8</v>
      </c>
      <c r="HJ26" s="2">
        <f t="shared" si="74"/>
        <v>6.4</v>
      </c>
      <c r="HK26" s="83" t="str">
        <f t="shared" si="75"/>
        <v>TB KHÁ</v>
      </c>
    </row>
    <row r="27" spans="1:219"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</row>
    <row r="28" spans="1:219">
      <c r="Z28" s="23"/>
      <c r="AM28" s="23"/>
      <c r="BQ28" s="23"/>
      <c r="CD28" s="23"/>
      <c r="CQ28" s="23"/>
      <c r="DD28" s="23"/>
      <c r="DQ28" s="23"/>
      <c r="EH28" s="23"/>
      <c r="EU28" s="23"/>
      <c r="FH28" s="23"/>
      <c r="FU28" s="23"/>
      <c r="FY28" s="21"/>
      <c r="GH28" s="23"/>
      <c r="GU28" s="23"/>
    </row>
    <row r="29" spans="1:219" ht="16.5" customHeight="1">
      <c r="Z29" s="23"/>
      <c r="AM29" s="23"/>
      <c r="BQ29" s="23"/>
      <c r="CD29" s="23"/>
      <c r="CQ29" s="23"/>
      <c r="DD29" s="23"/>
      <c r="DQ29" s="23"/>
      <c r="EH29" s="23"/>
      <c r="EU29" s="23"/>
      <c r="FH29" s="23"/>
      <c r="FU29" s="23"/>
      <c r="FY29" s="21"/>
      <c r="GH29" s="23"/>
      <c r="GU29" s="23"/>
    </row>
  </sheetData>
  <autoFilter ref="A9:HK26"/>
  <mergeCells count="263">
    <mergeCell ref="HI7:HI9"/>
    <mergeCell ref="HD8:HD9"/>
    <mergeCell ref="HE8:HE9"/>
    <mergeCell ref="HF8:HF9"/>
    <mergeCell ref="HG8:HG9"/>
    <mergeCell ref="GV7:GV9"/>
    <mergeCell ref="GO8:GO9"/>
    <mergeCell ref="GP8:GP9"/>
    <mergeCell ref="GQ8:GQ9"/>
    <mergeCell ref="GR8:GR9"/>
    <mergeCell ref="GS8:GS9"/>
    <mergeCell ref="GT8:GT9"/>
    <mergeCell ref="GU8:GU9"/>
    <mergeCell ref="GW6:HH6"/>
    <mergeCell ref="GW7:HB7"/>
    <mergeCell ref="HC7:HH7"/>
    <mergeCell ref="GW8:GW9"/>
    <mergeCell ref="GX8:GX9"/>
    <mergeCell ref="GY8:GY9"/>
    <mergeCell ref="GZ8:GZ9"/>
    <mergeCell ref="HA8:HA9"/>
    <mergeCell ref="HB8:HB9"/>
    <mergeCell ref="HC8:HC9"/>
    <mergeCell ref="HH8:HH9"/>
    <mergeCell ref="FR8:FR9"/>
    <mergeCell ref="FH8:FH9"/>
    <mergeCell ref="FI8:FI9"/>
    <mergeCell ref="EW8:EW9"/>
    <mergeCell ref="FF8:FF9"/>
    <mergeCell ref="EX8:EX9"/>
    <mergeCell ref="EY8:EY9"/>
    <mergeCell ref="FC8:FC9"/>
    <mergeCell ref="EZ8:EZ9"/>
    <mergeCell ref="FD8:FD9"/>
    <mergeCell ref="FE8:FE9"/>
    <mergeCell ref="GH6:GU6"/>
    <mergeCell ref="GH7:GO7"/>
    <mergeCell ref="GP7:GU7"/>
    <mergeCell ref="GH8:GH9"/>
    <mergeCell ref="GK8:GK9"/>
    <mergeCell ref="GL8:GL9"/>
    <mergeCell ref="GM8:GM9"/>
    <mergeCell ref="GN8:GN9"/>
    <mergeCell ref="FS8:FS9"/>
    <mergeCell ref="GG7:GG9"/>
    <mergeCell ref="GB8:GB9"/>
    <mergeCell ref="GC8:GC9"/>
    <mergeCell ref="GD8:GD9"/>
    <mergeCell ref="GE8:GE9"/>
    <mergeCell ref="GF8:GF9"/>
    <mergeCell ref="FY8:FY9"/>
    <mergeCell ref="FZ8:FZ9"/>
    <mergeCell ref="GA8:GA9"/>
    <mergeCell ref="FU6:GF6"/>
    <mergeCell ref="FU7:FZ7"/>
    <mergeCell ref="GA7:GF7"/>
    <mergeCell ref="EU6:FF6"/>
    <mergeCell ref="FA7:FF7"/>
    <mergeCell ref="FG7:FG9"/>
    <mergeCell ref="EU7:EZ7"/>
    <mergeCell ref="EU8:EU9"/>
    <mergeCell ref="FU8:FU9"/>
    <mergeCell ref="FV8:FV9"/>
    <mergeCell ref="FW8:FW9"/>
    <mergeCell ref="FX8:FX9"/>
    <mergeCell ref="FH6:FS6"/>
    <mergeCell ref="FH7:FM7"/>
    <mergeCell ref="FN7:FS7"/>
    <mergeCell ref="FJ8:FJ9"/>
    <mergeCell ref="FN8:FN9"/>
    <mergeCell ref="FK8:FK9"/>
    <mergeCell ref="FL8:FL9"/>
    <mergeCell ref="FT7:FT9"/>
    <mergeCell ref="FM8:FM9"/>
    <mergeCell ref="FO8:FO9"/>
    <mergeCell ref="FP8:FP9"/>
    <mergeCell ref="FQ8:FQ9"/>
    <mergeCell ref="EV8:EV9"/>
    <mergeCell ref="FA8:FA9"/>
    <mergeCell ref="FB8:FB9"/>
    <mergeCell ref="ET7:ET9"/>
    <mergeCell ref="EH7:EM7"/>
    <mergeCell ref="EK8:EK9"/>
    <mergeCell ref="EL8:EL9"/>
    <mergeCell ref="EN7:ES7"/>
    <mergeCell ref="EM8:EM9"/>
    <mergeCell ref="EN8:EN9"/>
    <mergeCell ref="ER8:ER9"/>
    <mergeCell ref="A3:G3"/>
    <mergeCell ref="A4:G4"/>
    <mergeCell ref="P8:P9"/>
    <mergeCell ref="S8:S9"/>
    <mergeCell ref="T8:T9"/>
    <mergeCell ref="AJ8:AJ9"/>
    <mergeCell ref="AI8:AI9"/>
    <mergeCell ref="AH8:AH9"/>
    <mergeCell ref="V8:V9"/>
    <mergeCell ref="X7:X9"/>
    <mergeCell ref="P7:W7"/>
    <mergeCell ref="AF8:AF9"/>
    <mergeCell ref="EH6:ES6"/>
    <mergeCell ref="EJ8:EJ9"/>
    <mergeCell ref="EH8:EH9"/>
    <mergeCell ref="EI8:EI9"/>
    <mergeCell ref="EO8:EO9"/>
    <mergeCell ref="EP8:EP9"/>
    <mergeCell ref="EQ8:EQ9"/>
    <mergeCell ref="ES8:ES9"/>
    <mergeCell ref="EG7:EG9"/>
    <mergeCell ref="EC8:EC9"/>
    <mergeCell ref="ED8:ED9"/>
    <mergeCell ref="EE8:EE9"/>
    <mergeCell ref="EF8:EF9"/>
    <mergeCell ref="DS6:EF6"/>
    <mergeCell ref="DS7:DZ7"/>
    <mergeCell ref="EA7:EF7"/>
    <mergeCell ref="DV8:DV9"/>
    <mergeCell ref="DW8:DW9"/>
    <mergeCell ref="EA8:EA9"/>
    <mergeCell ref="DX8:DX9"/>
    <mergeCell ref="DY8:DY9"/>
    <mergeCell ref="DZ8:DZ9"/>
    <mergeCell ref="DT8:DT9"/>
    <mergeCell ref="DU8:DU9"/>
    <mergeCell ref="DR7:DR9"/>
    <mergeCell ref="DS8:DS9"/>
    <mergeCell ref="EB8:EB9"/>
    <mergeCell ref="DJ8:DJ9"/>
    <mergeCell ref="DF7:DK7"/>
    <mergeCell ref="DL7:DQ7"/>
    <mergeCell ref="DF8:DF9"/>
    <mergeCell ref="DG8:DG9"/>
    <mergeCell ref="DK8:DK9"/>
    <mergeCell ref="DL8:DL9"/>
    <mergeCell ref="DF6:DQ6"/>
    <mergeCell ref="DQ8:DQ9"/>
    <mergeCell ref="DN8:DN9"/>
    <mergeCell ref="DO8:DO9"/>
    <mergeCell ref="DP8:DP9"/>
    <mergeCell ref="DH8:DH9"/>
    <mergeCell ref="DI8:DI9"/>
    <mergeCell ref="DE7:DE9"/>
    <mergeCell ref="CU8:CU9"/>
    <mergeCell ref="CV8:CV9"/>
    <mergeCell ref="CZ8:CZ9"/>
    <mergeCell ref="DB8:DB9"/>
    <mergeCell ref="DC8:DC9"/>
    <mergeCell ref="DD8:DD9"/>
    <mergeCell ref="DM8:DM9"/>
    <mergeCell ref="B6:D9"/>
    <mergeCell ref="E6:F9"/>
    <mergeCell ref="CQ6:DD6"/>
    <mergeCell ref="CY7:DD7"/>
    <mergeCell ref="CQ7:CX7"/>
    <mergeCell ref="DA8:DA9"/>
    <mergeCell ref="CQ8:CQ9"/>
    <mergeCell ref="CW8:CW9"/>
    <mergeCell ref="CT8:CT9"/>
    <mergeCell ref="CY8:CY9"/>
    <mergeCell ref="CR8:CR9"/>
    <mergeCell ref="CS8:CS9"/>
    <mergeCell ref="CX8:CX9"/>
    <mergeCell ref="BD8:BD9"/>
    <mergeCell ref="BA8:BA9"/>
    <mergeCell ref="BB8:BB9"/>
    <mergeCell ref="BH7:BO7"/>
    <mergeCell ref="BO8:BO9"/>
    <mergeCell ref="AZ6:BO6"/>
    <mergeCell ref="BG8:BG9"/>
    <mergeCell ref="BK8:BK9"/>
    <mergeCell ref="BL8:BL9"/>
    <mergeCell ref="BM8:BM9"/>
    <mergeCell ref="H8:H9"/>
    <mergeCell ref="A6:A9"/>
    <mergeCell ref="CO8:CO9"/>
    <mergeCell ref="CD7:CI7"/>
    <mergeCell ref="CD8:CD9"/>
    <mergeCell ref="CI8:CI9"/>
    <mergeCell ref="CE8:CE9"/>
    <mergeCell ref="CF8:CF9"/>
    <mergeCell ref="CG8:CG9"/>
    <mergeCell ref="CP7:CP9"/>
    <mergeCell ref="CJ7:CO7"/>
    <mergeCell ref="CL8:CL9"/>
    <mergeCell ref="CH8:CH9"/>
    <mergeCell ref="CJ8:CJ9"/>
    <mergeCell ref="CK8:CK9"/>
    <mergeCell ref="BH8:BH9"/>
    <mergeCell ref="AZ7:BG7"/>
    <mergeCell ref="BE8:BE9"/>
    <mergeCell ref="BF8:BF9"/>
    <mergeCell ref="BN8:BN9"/>
    <mergeCell ref="H6:W6"/>
    <mergeCell ref="AW8:AW9"/>
    <mergeCell ref="AX8:AX9"/>
    <mergeCell ref="AY7:AY9"/>
    <mergeCell ref="U8:U9"/>
    <mergeCell ref="N8:N9"/>
    <mergeCell ref="O8:O9"/>
    <mergeCell ref="AV8:AV9"/>
    <mergeCell ref="AL7:AR7"/>
    <mergeCell ref="AL8:AL9"/>
    <mergeCell ref="AS8:AS9"/>
    <mergeCell ref="AT8:AT9"/>
    <mergeCell ref="AS7:AX7"/>
    <mergeCell ref="AR8:AR9"/>
    <mergeCell ref="AM8:AM9"/>
    <mergeCell ref="W8:W9"/>
    <mergeCell ref="Z8:Z9"/>
    <mergeCell ref="AA8:AA9"/>
    <mergeCell ref="Y8:Y9"/>
    <mergeCell ref="AE8:AE9"/>
    <mergeCell ref="AU8:AU9"/>
    <mergeCell ref="Q8:Q9"/>
    <mergeCell ref="R8:R9"/>
    <mergeCell ref="HK6:HK9"/>
    <mergeCell ref="BI8:BI9"/>
    <mergeCell ref="BJ8:BJ9"/>
    <mergeCell ref="GI8:GI9"/>
    <mergeCell ref="GJ8:GJ9"/>
    <mergeCell ref="BU8:BU9"/>
    <mergeCell ref="BV8:BV9"/>
    <mergeCell ref="CB8:CB9"/>
    <mergeCell ref="CC7:CC9"/>
    <mergeCell ref="BW7:CB7"/>
    <mergeCell ref="BP7:BP9"/>
    <mergeCell ref="BQ6:CB6"/>
    <mergeCell ref="BQ8:BQ9"/>
    <mergeCell ref="BR8:BR9"/>
    <mergeCell ref="BQ7:BV7"/>
    <mergeCell ref="BT8:BT9"/>
    <mergeCell ref="BS8:BS9"/>
    <mergeCell ref="BW8:BW9"/>
    <mergeCell ref="BX8:BX9"/>
    <mergeCell ref="BY8:BY9"/>
    <mergeCell ref="BZ8:BZ9"/>
    <mergeCell ref="CD6:CO6"/>
    <mergeCell ref="CM8:CM9"/>
    <mergeCell ref="CN8:CN9"/>
    <mergeCell ref="G6:G9"/>
    <mergeCell ref="HJ6:HJ9"/>
    <mergeCell ref="CA8:CA9"/>
    <mergeCell ref="AK7:AK9"/>
    <mergeCell ref="AO8:AO9"/>
    <mergeCell ref="AP8:AP9"/>
    <mergeCell ref="AQ8:AQ9"/>
    <mergeCell ref="AN8:AN9"/>
    <mergeCell ref="AZ8:AZ9"/>
    <mergeCell ref="BC8:BC9"/>
    <mergeCell ref="Y6:AJ6"/>
    <mergeCell ref="AB8:AB9"/>
    <mergeCell ref="AC8:AC9"/>
    <mergeCell ref="AG8:AG9"/>
    <mergeCell ref="AE7:AJ7"/>
    <mergeCell ref="Y7:AD7"/>
    <mergeCell ref="AD8:AD9"/>
    <mergeCell ref="AL6:AX6"/>
    <mergeCell ref="K8:K9"/>
    <mergeCell ref="H7:O7"/>
    <mergeCell ref="L8:L9"/>
    <mergeCell ref="J8:J9"/>
    <mergeCell ref="I8:I9"/>
    <mergeCell ref="M8:M9"/>
  </mergeCells>
  <phoneticPr fontId="2" type="noConversion"/>
  <conditionalFormatting sqref="E18:G19">
    <cfRule type="expression" dxfId="4" priority="1" stopIfTrue="1">
      <formula>"11XD2"</formula>
    </cfRule>
  </conditionalFormatting>
  <pageMargins left="0.25" right="0" top="0.5" bottom="0.25" header="0.25" footer="0.2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HI19"/>
  <sheetViews>
    <sheetView workbookViewId="0">
      <pane xSplit="7" ySplit="9" topLeftCell="H10" activePane="bottomRight" state="frozen"/>
      <selection pane="topRight" activeCell="F1" sqref="F1"/>
      <selection pane="bottomLeft" activeCell="A9" sqref="A9"/>
      <selection pane="bottomRight" activeCell="A10" sqref="A10:A18"/>
    </sheetView>
  </sheetViews>
  <sheetFormatPr defaultColWidth="3" defaultRowHeight="11.25"/>
  <cols>
    <col min="1" max="1" width="2.7109375" style="12" customWidth="1"/>
    <col min="2" max="2" width="8.28515625" style="12" customWidth="1"/>
    <col min="3" max="3" width="5.5703125" style="12" customWidth="1"/>
    <col min="4" max="4" width="12.140625" style="12" customWidth="1"/>
    <col min="5" max="5" width="16.7109375" style="12" customWidth="1"/>
    <col min="6" max="6" width="8.28515625" style="12" customWidth="1"/>
    <col min="7" max="7" width="11.140625" style="12" customWidth="1"/>
    <col min="8" max="15" width="3.42578125" style="12" customWidth="1"/>
    <col min="16" max="21" width="3.42578125" style="12" hidden="1" customWidth="1"/>
    <col min="22" max="28" width="3.42578125" style="12" customWidth="1"/>
    <col min="29" max="34" width="3.42578125" style="12" hidden="1" customWidth="1"/>
    <col min="35" max="35" width="3.42578125" style="12" customWidth="1"/>
    <col min="36" max="41" width="3.140625" style="12" customWidth="1"/>
    <col min="42" max="42" width="4.140625" style="12" bestFit="1" customWidth="1"/>
    <col min="43" max="44" width="3.28515625" style="12" bestFit="1" customWidth="1"/>
    <col min="45" max="45" width="3.140625" style="12" bestFit="1" customWidth="1"/>
    <col min="46" max="47" width="3.7109375" style="12" bestFit="1" customWidth="1"/>
    <col min="48" max="48" width="4.140625" style="12" bestFit="1" customWidth="1"/>
    <col min="49" max="49" width="4.5703125" style="12" customWidth="1"/>
    <col min="50" max="53" width="3.42578125" style="12" customWidth="1"/>
    <col min="54" max="54" width="3.42578125" style="23" customWidth="1"/>
    <col min="55" max="57" width="3.42578125" style="12" customWidth="1"/>
    <col min="58" max="65" width="3.42578125" style="12" hidden="1" customWidth="1"/>
    <col min="66" max="80" width="3.42578125" style="12" customWidth="1"/>
    <col min="81" max="87" width="3.140625" style="12" customWidth="1"/>
    <col min="88" max="93" width="3.140625" style="12" hidden="1" customWidth="1"/>
    <col min="94" max="94" width="3.140625" style="12" customWidth="1"/>
    <col min="95" max="100" width="3" style="12" customWidth="1"/>
    <col min="101" max="106" width="3" style="12" hidden="1" customWidth="1"/>
    <col min="107" max="107" width="3" style="12" customWidth="1"/>
    <col min="108" max="113" width="3.140625" style="12" customWidth="1"/>
    <col min="114" max="119" width="3.140625" style="12" hidden="1" customWidth="1"/>
    <col min="120" max="120" width="3.140625" style="12" customWidth="1"/>
    <col min="121" max="128" width="3" style="12" customWidth="1"/>
    <col min="129" max="134" width="3" style="12" hidden="1" customWidth="1"/>
    <col min="135" max="135" width="3" style="12" customWidth="1"/>
    <col min="136" max="141" width="3.42578125" style="12" customWidth="1"/>
    <col min="142" max="147" width="3.42578125" style="12" hidden="1" customWidth="1"/>
    <col min="148" max="154" width="3.42578125" style="12" customWidth="1"/>
    <col min="155" max="160" width="3.42578125" style="12" hidden="1" customWidth="1"/>
    <col min="161" max="167" width="3.42578125" style="12" customWidth="1"/>
    <col min="168" max="173" width="3.42578125" style="12" hidden="1" customWidth="1"/>
    <col min="174" max="174" width="3.42578125" style="12" customWidth="1"/>
    <col min="175" max="180" width="3.140625" style="12" customWidth="1"/>
    <col min="181" max="186" width="3.140625" style="12" hidden="1" customWidth="1"/>
    <col min="187" max="187" width="3.140625" style="12" customWidth="1"/>
    <col min="188" max="188" width="3.85546875" style="12" customWidth="1"/>
    <col min="189" max="195" width="3" style="12" customWidth="1"/>
    <col min="196" max="201" width="3" style="12" hidden="1" customWidth="1"/>
    <col min="202" max="208" width="3" style="12" customWidth="1"/>
    <col min="209" max="214" width="3" style="12" hidden="1" customWidth="1"/>
    <col min="215" max="215" width="3" style="12" customWidth="1"/>
    <col min="216" max="216" width="4.85546875" style="12" customWidth="1"/>
    <col min="217" max="217" width="6.5703125" style="12" customWidth="1"/>
    <col min="218" max="16384" width="3" style="12"/>
  </cols>
  <sheetData>
    <row r="1" spans="1:217">
      <c r="A1" s="13" t="s">
        <v>138</v>
      </c>
      <c r="B1" s="14"/>
      <c r="C1" s="14"/>
      <c r="D1" s="14"/>
      <c r="E1" s="14"/>
      <c r="F1" s="14"/>
      <c r="G1" s="14"/>
    </row>
    <row r="2" spans="1:217">
      <c r="A2" s="13" t="s">
        <v>139</v>
      </c>
      <c r="B2" s="14"/>
      <c r="C2" s="14"/>
      <c r="D2" s="14"/>
      <c r="E2" s="14"/>
      <c r="F2" s="14"/>
      <c r="G2" s="14"/>
    </row>
    <row r="3" spans="1:217">
      <c r="A3" s="212" t="s">
        <v>140</v>
      </c>
      <c r="B3" s="212"/>
      <c r="C3" s="212"/>
      <c r="D3" s="212"/>
      <c r="E3" s="212"/>
      <c r="F3" s="212"/>
      <c r="G3" s="212"/>
    </row>
    <row r="4" spans="1:217">
      <c r="A4" s="213" t="s">
        <v>141</v>
      </c>
      <c r="B4" s="213"/>
      <c r="C4" s="213"/>
      <c r="D4" s="213"/>
      <c r="E4" s="213"/>
      <c r="F4" s="213"/>
      <c r="G4" s="213"/>
    </row>
    <row r="5" spans="1:217" ht="22.5" customHeight="1">
      <c r="A5" s="17"/>
      <c r="B5" s="18"/>
      <c r="C5" s="18"/>
      <c r="D5" s="18"/>
      <c r="E5" s="18"/>
      <c r="F5" s="18"/>
      <c r="G5" s="18"/>
    </row>
    <row r="6" spans="1:217" ht="21" customHeight="1">
      <c r="A6" s="197" t="s">
        <v>158</v>
      </c>
      <c r="B6" s="201" t="s">
        <v>136</v>
      </c>
      <c r="C6" s="206"/>
      <c r="D6" s="207"/>
      <c r="E6" s="201" t="s">
        <v>137</v>
      </c>
      <c r="F6" s="207"/>
      <c r="G6" s="197" t="s">
        <v>132</v>
      </c>
      <c r="H6" s="204" t="s">
        <v>150</v>
      </c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108">
        <v>5</v>
      </c>
      <c r="W6" s="204" t="s">
        <v>151</v>
      </c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108">
        <v>2</v>
      </c>
      <c r="AJ6" s="204" t="s">
        <v>144</v>
      </c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108">
        <v>3</v>
      </c>
      <c r="AX6" s="204" t="s">
        <v>146</v>
      </c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108">
        <v>3</v>
      </c>
      <c r="BO6" s="204" t="s">
        <v>197</v>
      </c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108">
        <v>3</v>
      </c>
      <c r="CB6" s="204" t="s">
        <v>153</v>
      </c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108">
        <v>4</v>
      </c>
      <c r="CQ6" s="204" t="s">
        <v>149</v>
      </c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108">
        <v>2</v>
      </c>
      <c r="DD6" s="204" t="s">
        <v>148</v>
      </c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108">
        <v>2</v>
      </c>
      <c r="DQ6" s="204" t="s">
        <v>171</v>
      </c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108">
        <v>5</v>
      </c>
      <c r="EF6" s="204" t="s">
        <v>145</v>
      </c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108">
        <v>3</v>
      </c>
      <c r="ES6" s="204" t="s">
        <v>152</v>
      </c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108">
        <v>3</v>
      </c>
      <c r="FF6" s="204" t="s">
        <v>147</v>
      </c>
      <c r="FG6" s="205"/>
      <c r="FH6" s="205"/>
      <c r="FI6" s="205"/>
      <c r="FJ6" s="205"/>
      <c r="FK6" s="205"/>
      <c r="FL6" s="205"/>
      <c r="FM6" s="205"/>
      <c r="FN6" s="205"/>
      <c r="FO6" s="205"/>
      <c r="FP6" s="205"/>
      <c r="FQ6" s="205"/>
      <c r="FR6" s="108">
        <v>2</v>
      </c>
      <c r="FS6" s="204" t="s">
        <v>170</v>
      </c>
      <c r="FT6" s="205"/>
      <c r="FU6" s="205"/>
      <c r="FV6" s="205"/>
      <c r="FW6" s="205"/>
      <c r="FX6" s="205"/>
      <c r="FY6" s="205"/>
      <c r="FZ6" s="205"/>
      <c r="GA6" s="205"/>
      <c r="GB6" s="205"/>
      <c r="GC6" s="205"/>
      <c r="GD6" s="205"/>
      <c r="GE6" s="108">
        <v>4</v>
      </c>
      <c r="GF6" s="204" t="s">
        <v>172</v>
      </c>
      <c r="GG6" s="205"/>
      <c r="GH6" s="205"/>
      <c r="GI6" s="205"/>
      <c r="GJ6" s="205"/>
      <c r="GK6" s="205"/>
      <c r="GL6" s="205"/>
      <c r="GM6" s="205"/>
      <c r="GN6" s="205"/>
      <c r="GO6" s="205"/>
      <c r="GP6" s="205"/>
      <c r="GQ6" s="205"/>
      <c r="GR6" s="205"/>
      <c r="GS6" s="205"/>
      <c r="GT6" s="108">
        <v>4</v>
      </c>
      <c r="GU6" s="204" t="s">
        <v>218</v>
      </c>
      <c r="GV6" s="205"/>
      <c r="GW6" s="205"/>
      <c r="GX6" s="205"/>
      <c r="GY6" s="205"/>
      <c r="GZ6" s="205"/>
      <c r="HA6" s="205"/>
      <c r="HB6" s="205"/>
      <c r="HC6" s="205"/>
      <c r="HD6" s="205"/>
      <c r="HE6" s="205"/>
      <c r="HF6" s="205"/>
      <c r="HG6" s="108">
        <v>3</v>
      </c>
      <c r="HH6" s="200" t="s">
        <v>435</v>
      </c>
      <c r="HI6" s="200" t="s">
        <v>436</v>
      </c>
    </row>
    <row r="7" spans="1:217" ht="17.25" customHeight="1">
      <c r="A7" s="198"/>
      <c r="B7" s="202"/>
      <c r="C7" s="208"/>
      <c r="D7" s="209"/>
      <c r="E7" s="202"/>
      <c r="F7" s="209"/>
      <c r="G7" s="198"/>
      <c r="H7" s="200" t="s">
        <v>162</v>
      </c>
      <c r="I7" s="200"/>
      <c r="J7" s="200"/>
      <c r="K7" s="200"/>
      <c r="L7" s="200"/>
      <c r="M7" s="200"/>
      <c r="N7" s="200"/>
      <c r="O7" s="200"/>
      <c r="P7" s="200" t="s">
        <v>168</v>
      </c>
      <c r="Q7" s="200"/>
      <c r="R7" s="200"/>
      <c r="S7" s="200"/>
      <c r="T7" s="200"/>
      <c r="U7" s="200"/>
      <c r="V7" s="201" t="s">
        <v>163</v>
      </c>
      <c r="W7" s="200" t="s">
        <v>162</v>
      </c>
      <c r="X7" s="200"/>
      <c r="Y7" s="200"/>
      <c r="Z7" s="200"/>
      <c r="AA7" s="200"/>
      <c r="AB7" s="200"/>
      <c r="AC7" s="200" t="s">
        <v>168</v>
      </c>
      <c r="AD7" s="200"/>
      <c r="AE7" s="200"/>
      <c r="AF7" s="200"/>
      <c r="AG7" s="200"/>
      <c r="AH7" s="200"/>
      <c r="AI7" s="201" t="s">
        <v>163</v>
      </c>
      <c r="AJ7" s="200" t="s">
        <v>162</v>
      </c>
      <c r="AK7" s="200"/>
      <c r="AL7" s="200"/>
      <c r="AM7" s="200"/>
      <c r="AN7" s="200"/>
      <c r="AO7" s="200"/>
      <c r="AP7" s="200"/>
      <c r="AQ7" s="200" t="s">
        <v>168</v>
      </c>
      <c r="AR7" s="200"/>
      <c r="AS7" s="200"/>
      <c r="AT7" s="200"/>
      <c r="AU7" s="200"/>
      <c r="AV7" s="200"/>
      <c r="AW7" s="201" t="s">
        <v>163</v>
      </c>
      <c r="AX7" s="200" t="s">
        <v>162</v>
      </c>
      <c r="AY7" s="200"/>
      <c r="AZ7" s="200"/>
      <c r="BA7" s="200"/>
      <c r="BB7" s="200"/>
      <c r="BC7" s="200"/>
      <c r="BD7" s="200"/>
      <c r="BE7" s="200"/>
      <c r="BF7" s="200" t="s">
        <v>168</v>
      </c>
      <c r="BG7" s="200"/>
      <c r="BH7" s="200"/>
      <c r="BI7" s="200"/>
      <c r="BJ7" s="200"/>
      <c r="BK7" s="200"/>
      <c r="BL7" s="200"/>
      <c r="BM7" s="200"/>
      <c r="BN7" s="201" t="s">
        <v>163</v>
      </c>
      <c r="BO7" s="200" t="s">
        <v>162</v>
      </c>
      <c r="BP7" s="200"/>
      <c r="BQ7" s="200"/>
      <c r="BR7" s="200"/>
      <c r="BS7" s="200"/>
      <c r="BT7" s="200"/>
      <c r="BU7" s="200" t="s">
        <v>168</v>
      </c>
      <c r="BV7" s="200"/>
      <c r="BW7" s="200"/>
      <c r="BX7" s="200"/>
      <c r="BY7" s="200"/>
      <c r="BZ7" s="200"/>
      <c r="CA7" s="201" t="s">
        <v>163</v>
      </c>
      <c r="CB7" s="200" t="s">
        <v>162</v>
      </c>
      <c r="CC7" s="200"/>
      <c r="CD7" s="200"/>
      <c r="CE7" s="200"/>
      <c r="CF7" s="200"/>
      <c r="CG7" s="200"/>
      <c r="CH7" s="200"/>
      <c r="CI7" s="200"/>
      <c r="CJ7" s="200" t="s">
        <v>168</v>
      </c>
      <c r="CK7" s="200"/>
      <c r="CL7" s="200"/>
      <c r="CM7" s="200"/>
      <c r="CN7" s="200"/>
      <c r="CO7" s="200"/>
      <c r="CP7" s="201" t="s">
        <v>163</v>
      </c>
      <c r="CQ7" s="200" t="s">
        <v>162</v>
      </c>
      <c r="CR7" s="200"/>
      <c r="CS7" s="200"/>
      <c r="CT7" s="200"/>
      <c r="CU7" s="200"/>
      <c r="CV7" s="200"/>
      <c r="CW7" s="200" t="s">
        <v>168</v>
      </c>
      <c r="CX7" s="200"/>
      <c r="CY7" s="200"/>
      <c r="CZ7" s="200"/>
      <c r="DA7" s="200"/>
      <c r="DB7" s="200"/>
      <c r="DC7" s="201" t="s">
        <v>163</v>
      </c>
      <c r="DD7" s="200" t="s">
        <v>162</v>
      </c>
      <c r="DE7" s="200"/>
      <c r="DF7" s="200"/>
      <c r="DG7" s="200"/>
      <c r="DH7" s="200"/>
      <c r="DI7" s="200"/>
      <c r="DJ7" s="200" t="s">
        <v>168</v>
      </c>
      <c r="DK7" s="200"/>
      <c r="DL7" s="200"/>
      <c r="DM7" s="200"/>
      <c r="DN7" s="200"/>
      <c r="DO7" s="200"/>
      <c r="DP7" s="201" t="s">
        <v>163</v>
      </c>
      <c r="DQ7" s="200" t="s">
        <v>162</v>
      </c>
      <c r="DR7" s="200"/>
      <c r="DS7" s="200"/>
      <c r="DT7" s="200"/>
      <c r="DU7" s="200"/>
      <c r="DV7" s="200"/>
      <c r="DW7" s="200"/>
      <c r="DX7" s="200"/>
      <c r="DY7" s="200" t="s">
        <v>168</v>
      </c>
      <c r="DZ7" s="200"/>
      <c r="EA7" s="200"/>
      <c r="EB7" s="200"/>
      <c r="EC7" s="200"/>
      <c r="ED7" s="200"/>
      <c r="EE7" s="201" t="s">
        <v>163</v>
      </c>
      <c r="EF7" s="200" t="s">
        <v>162</v>
      </c>
      <c r="EG7" s="200"/>
      <c r="EH7" s="200"/>
      <c r="EI7" s="200"/>
      <c r="EJ7" s="200"/>
      <c r="EK7" s="200"/>
      <c r="EL7" s="200" t="s">
        <v>168</v>
      </c>
      <c r="EM7" s="200"/>
      <c r="EN7" s="200"/>
      <c r="EO7" s="200"/>
      <c r="EP7" s="200"/>
      <c r="EQ7" s="200"/>
      <c r="ER7" s="201" t="s">
        <v>163</v>
      </c>
      <c r="ES7" s="200" t="s">
        <v>162</v>
      </c>
      <c r="ET7" s="200"/>
      <c r="EU7" s="200"/>
      <c r="EV7" s="200"/>
      <c r="EW7" s="200"/>
      <c r="EX7" s="200"/>
      <c r="EY7" s="200" t="s">
        <v>168</v>
      </c>
      <c r="EZ7" s="200"/>
      <c r="FA7" s="200"/>
      <c r="FB7" s="200"/>
      <c r="FC7" s="200"/>
      <c r="FD7" s="200"/>
      <c r="FE7" s="201" t="s">
        <v>163</v>
      </c>
      <c r="FF7" s="200" t="s">
        <v>162</v>
      </c>
      <c r="FG7" s="200"/>
      <c r="FH7" s="200"/>
      <c r="FI7" s="200"/>
      <c r="FJ7" s="200"/>
      <c r="FK7" s="200"/>
      <c r="FL7" s="200" t="s">
        <v>168</v>
      </c>
      <c r="FM7" s="200"/>
      <c r="FN7" s="200"/>
      <c r="FO7" s="200"/>
      <c r="FP7" s="200"/>
      <c r="FQ7" s="200"/>
      <c r="FR7" s="201" t="s">
        <v>163</v>
      </c>
      <c r="FS7" s="200" t="s">
        <v>162</v>
      </c>
      <c r="FT7" s="200"/>
      <c r="FU7" s="200"/>
      <c r="FV7" s="200"/>
      <c r="FW7" s="200"/>
      <c r="FX7" s="200"/>
      <c r="FY7" s="200" t="s">
        <v>168</v>
      </c>
      <c r="FZ7" s="200"/>
      <c r="GA7" s="200"/>
      <c r="GB7" s="200"/>
      <c r="GC7" s="200"/>
      <c r="GD7" s="200"/>
      <c r="GE7" s="201" t="s">
        <v>163</v>
      </c>
      <c r="GF7" s="200" t="s">
        <v>162</v>
      </c>
      <c r="GG7" s="200"/>
      <c r="GH7" s="200"/>
      <c r="GI7" s="200"/>
      <c r="GJ7" s="200"/>
      <c r="GK7" s="200"/>
      <c r="GL7" s="200"/>
      <c r="GM7" s="200"/>
      <c r="GN7" s="200" t="s">
        <v>168</v>
      </c>
      <c r="GO7" s="200"/>
      <c r="GP7" s="200"/>
      <c r="GQ7" s="200"/>
      <c r="GR7" s="200"/>
      <c r="GS7" s="200"/>
      <c r="GT7" s="201" t="s">
        <v>163</v>
      </c>
      <c r="GU7" s="200" t="s">
        <v>162</v>
      </c>
      <c r="GV7" s="200"/>
      <c r="GW7" s="200"/>
      <c r="GX7" s="200"/>
      <c r="GY7" s="200"/>
      <c r="GZ7" s="200"/>
      <c r="HA7" s="200" t="s">
        <v>168</v>
      </c>
      <c r="HB7" s="200"/>
      <c r="HC7" s="200"/>
      <c r="HD7" s="200"/>
      <c r="HE7" s="200"/>
      <c r="HF7" s="200"/>
      <c r="HG7" s="197" t="s">
        <v>163</v>
      </c>
      <c r="HH7" s="200"/>
      <c r="HI7" s="200"/>
    </row>
    <row r="8" spans="1:217" ht="22.5" customHeight="1">
      <c r="A8" s="198"/>
      <c r="B8" s="202"/>
      <c r="C8" s="208"/>
      <c r="D8" s="209"/>
      <c r="E8" s="202"/>
      <c r="F8" s="209"/>
      <c r="G8" s="198"/>
      <c r="H8" s="200" t="s">
        <v>154</v>
      </c>
      <c r="I8" s="200" t="s">
        <v>154</v>
      </c>
      <c r="J8" s="200" t="s">
        <v>155</v>
      </c>
      <c r="K8" s="200" t="s">
        <v>155</v>
      </c>
      <c r="L8" s="200" t="s">
        <v>134</v>
      </c>
      <c r="M8" s="197" t="s">
        <v>130</v>
      </c>
      <c r="N8" s="197" t="s">
        <v>131</v>
      </c>
      <c r="O8" s="197" t="s">
        <v>135</v>
      </c>
      <c r="P8" s="200" t="s">
        <v>154</v>
      </c>
      <c r="Q8" s="200" t="s">
        <v>155</v>
      </c>
      <c r="R8" s="200" t="s">
        <v>134</v>
      </c>
      <c r="S8" s="197" t="s">
        <v>130</v>
      </c>
      <c r="T8" s="197" t="s">
        <v>131</v>
      </c>
      <c r="U8" s="197" t="s">
        <v>135</v>
      </c>
      <c r="V8" s="202"/>
      <c r="W8" s="200" t="s">
        <v>154</v>
      </c>
      <c r="X8" s="200" t="s">
        <v>155</v>
      </c>
      <c r="Y8" s="200" t="s">
        <v>134</v>
      </c>
      <c r="Z8" s="197" t="s">
        <v>130</v>
      </c>
      <c r="AA8" s="197" t="s">
        <v>131</v>
      </c>
      <c r="AB8" s="197" t="s">
        <v>135</v>
      </c>
      <c r="AC8" s="200" t="s">
        <v>154</v>
      </c>
      <c r="AD8" s="200" t="s">
        <v>155</v>
      </c>
      <c r="AE8" s="200" t="s">
        <v>134</v>
      </c>
      <c r="AF8" s="197" t="s">
        <v>130</v>
      </c>
      <c r="AG8" s="197" t="s">
        <v>131</v>
      </c>
      <c r="AH8" s="197" t="s">
        <v>135</v>
      </c>
      <c r="AI8" s="202"/>
      <c r="AJ8" s="200" t="s">
        <v>154</v>
      </c>
      <c r="AK8" s="200" t="s">
        <v>154</v>
      </c>
      <c r="AL8" s="200" t="s">
        <v>155</v>
      </c>
      <c r="AM8" s="200" t="s">
        <v>134</v>
      </c>
      <c r="AN8" s="197" t="s">
        <v>130</v>
      </c>
      <c r="AO8" s="197" t="s">
        <v>131</v>
      </c>
      <c r="AP8" s="197" t="s">
        <v>135</v>
      </c>
      <c r="AQ8" s="200" t="s">
        <v>154</v>
      </c>
      <c r="AR8" s="200" t="s">
        <v>155</v>
      </c>
      <c r="AS8" s="200" t="s">
        <v>134</v>
      </c>
      <c r="AT8" s="197" t="s">
        <v>130</v>
      </c>
      <c r="AU8" s="197" t="s">
        <v>131</v>
      </c>
      <c r="AV8" s="197" t="s">
        <v>135</v>
      </c>
      <c r="AW8" s="202"/>
      <c r="AX8" s="200" t="s">
        <v>154</v>
      </c>
      <c r="AY8" s="200" t="s">
        <v>154</v>
      </c>
      <c r="AZ8" s="200" t="s">
        <v>155</v>
      </c>
      <c r="BA8" s="200" t="s">
        <v>155</v>
      </c>
      <c r="BB8" s="200" t="s">
        <v>134</v>
      </c>
      <c r="BC8" s="197" t="s">
        <v>130</v>
      </c>
      <c r="BD8" s="197" t="s">
        <v>131</v>
      </c>
      <c r="BE8" s="197" t="s">
        <v>135</v>
      </c>
      <c r="BF8" s="200" t="s">
        <v>154</v>
      </c>
      <c r="BG8" s="200" t="s">
        <v>154</v>
      </c>
      <c r="BH8" s="200" t="s">
        <v>155</v>
      </c>
      <c r="BI8" s="200" t="s">
        <v>155</v>
      </c>
      <c r="BJ8" s="200" t="s">
        <v>134</v>
      </c>
      <c r="BK8" s="197" t="s">
        <v>130</v>
      </c>
      <c r="BL8" s="197" t="s">
        <v>131</v>
      </c>
      <c r="BM8" s="197" t="s">
        <v>135</v>
      </c>
      <c r="BN8" s="202"/>
      <c r="BO8" s="200" t="s">
        <v>154</v>
      </c>
      <c r="BP8" s="200" t="s">
        <v>155</v>
      </c>
      <c r="BQ8" s="200" t="s">
        <v>134</v>
      </c>
      <c r="BR8" s="197" t="s">
        <v>130</v>
      </c>
      <c r="BS8" s="197" t="s">
        <v>131</v>
      </c>
      <c r="BT8" s="197" t="s">
        <v>135</v>
      </c>
      <c r="BU8" s="200" t="s">
        <v>154</v>
      </c>
      <c r="BV8" s="200" t="s">
        <v>155</v>
      </c>
      <c r="BW8" s="200" t="s">
        <v>134</v>
      </c>
      <c r="BX8" s="197" t="s">
        <v>130</v>
      </c>
      <c r="BY8" s="197" t="s">
        <v>131</v>
      </c>
      <c r="BZ8" s="197" t="s">
        <v>135</v>
      </c>
      <c r="CA8" s="202"/>
      <c r="CB8" s="200" t="s">
        <v>154</v>
      </c>
      <c r="CC8" s="200" t="s">
        <v>154</v>
      </c>
      <c r="CD8" s="200" t="s">
        <v>155</v>
      </c>
      <c r="CE8" s="200" t="s">
        <v>155</v>
      </c>
      <c r="CF8" s="200" t="s">
        <v>134</v>
      </c>
      <c r="CG8" s="197" t="s">
        <v>130</v>
      </c>
      <c r="CH8" s="197" t="s">
        <v>131</v>
      </c>
      <c r="CI8" s="197" t="s">
        <v>135</v>
      </c>
      <c r="CJ8" s="200" t="s">
        <v>154</v>
      </c>
      <c r="CK8" s="200" t="s">
        <v>155</v>
      </c>
      <c r="CL8" s="200" t="s">
        <v>134</v>
      </c>
      <c r="CM8" s="197" t="s">
        <v>130</v>
      </c>
      <c r="CN8" s="197" t="s">
        <v>131</v>
      </c>
      <c r="CO8" s="197" t="s">
        <v>135</v>
      </c>
      <c r="CP8" s="202"/>
      <c r="CQ8" s="200" t="s">
        <v>154</v>
      </c>
      <c r="CR8" s="200" t="s">
        <v>155</v>
      </c>
      <c r="CS8" s="200" t="s">
        <v>134</v>
      </c>
      <c r="CT8" s="197" t="s">
        <v>130</v>
      </c>
      <c r="CU8" s="197" t="s">
        <v>131</v>
      </c>
      <c r="CV8" s="197" t="s">
        <v>135</v>
      </c>
      <c r="CW8" s="200" t="s">
        <v>154</v>
      </c>
      <c r="CX8" s="200" t="s">
        <v>155</v>
      </c>
      <c r="CY8" s="200" t="s">
        <v>134</v>
      </c>
      <c r="CZ8" s="197" t="s">
        <v>130</v>
      </c>
      <c r="DA8" s="197" t="s">
        <v>131</v>
      </c>
      <c r="DB8" s="197" t="s">
        <v>135</v>
      </c>
      <c r="DC8" s="202"/>
      <c r="DD8" s="200" t="s">
        <v>154</v>
      </c>
      <c r="DE8" s="200" t="s">
        <v>155</v>
      </c>
      <c r="DF8" s="200" t="s">
        <v>134</v>
      </c>
      <c r="DG8" s="197" t="s">
        <v>130</v>
      </c>
      <c r="DH8" s="197" t="s">
        <v>131</v>
      </c>
      <c r="DI8" s="197" t="s">
        <v>135</v>
      </c>
      <c r="DJ8" s="200" t="s">
        <v>154</v>
      </c>
      <c r="DK8" s="200" t="s">
        <v>155</v>
      </c>
      <c r="DL8" s="200" t="s">
        <v>134</v>
      </c>
      <c r="DM8" s="197" t="s">
        <v>130</v>
      </c>
      <c r="DN8" s="197" t="s">
        <v>131</v>
      </c>
      <c r="DO8" s="197" t="s">
        <v>135</v>
      </c>
      <c r="DP8" s="202"/>
      <c r="DQ8" s="200" t="s">
        <v>154</v>
      </c>
      <c r="DR8" s="200" t="s">
        <v>154</v>
      </c>
      <c r="DS8" s="200" t="s">
        <v>155</v>
      </c>
      <c r="DT8" s="200" t="s">
        <v>155</v>
      </c>
      <c r="DU8" s="200" t="s">
        <v>134</v>
      </c>
      <c r="DV8" s="197" t="s">
        <v>130</v>
      </c>
      <c r="DW8" s="197" t="s">
        <v>131</v>
      </c>
      <c r="DX8" s="197" t="s">
        <v>135</v>
      </c>
      <c r="DY8" s="200" t="s">
        <v>154</v>
      </c>
      <c r="DZ8" s="200" t="s">
        <v>155</v>
      </c>
      <c r="EA8" s="200" t="s">
        <v>134</v>
      </c>
      <c r="EB8" s="197" t="s">
        <v>130</v>
      </c>
      <c r="EC8" s="197" t="s">
        <v>131</v>
      </c>
      <c r="ED8" s="197" t="s">
        <v>135</v>
      </c>
      <c r="EE8" s="202"/>
      <c r="EF8" s="200" t="s">
        <v>154</v>
      </c>
      <c r="EG8" s="200" t="s">
        <v>155</v>
      </c>
      <c r="EH8" s="200" t="s">
        <v>134</v>
      </c>
      <c r="EI8" s="197" t="s">
        <v>130</v>
      </c>
      <c r="EJ8" s="197" t="s">
        <v>131</v>
      </c>
      <c r="EK8" s="197" t="s">
        <v>135</v>
      </c>
      <c r="EL8" s="200" t="s">
        <v>154</v>
      </c>
      <c r="EM8" s="200" t="s">
        <v>155</v>
      </c>
      <c r="EN8" s="200" t="s">
        <v>134</v>
      </c>
      <c r="EO8" s="197" t="s">
        <v>130</v>
      </c>
      <c r="EP8" s="197" t="s">
        <v>131</v>
      </c>
      <c r="EQ8" s="197" t="s">
        <v>135</v>
      </c>
      <c r="ER8" s="202"/>
      <c r="ES8" s="200" t="s">
        <v>154</v>
      </c>
      <c r="ET8" s="200" t="s">
        <v>155</v>
      </c>
      <c r="EU8" s="200" t="s">
        <v>134</v>
      </c>
      <c r="EV8" s="197" t="s">
        <v>130</v>
      </c>
      <c r="EW8" s="197" t="s">
        <v>131</v>
      </c>
      <c r="EX8" s="197" t="s">
        <v>135</v>
      </c>
      <c r="EY8" s="200" t="s">
        <v>154</v>
      </c>
      <c r="EZ8" s="200" t="s">
        <v>155</v>
      </c>
      <c r="FA8" s="200" t="s">
        <v>134</v>
      </c>
      <c r="FB8" s="197" t="s">
        <v>130</v>
      </c>
      <c r="FC8" s="197" t="s">
        <v>131</v>
      </c>
      <c r="FD8" s="197" t="s">
        <v>135</v>
      </c>
      <c r="FE8" s="202"/>
      <c r="FF8" s="200" t="s">
        <v>154</v>
      </c>
      <c r="FG8" s="200" t="s">
        <v>155</v>
      </c>
      <c r="FH8" s="200" t="s">
        <v>134</v>
      </c>
      <c r="FI8" s="197" t="s">
        <v>130</v>
      </c>
      <c r="FJ8" s="197" t="s">
        <v>131</v>
      </c>
      <c r="FK8" s="197" t="s">
        <v>135</v>
      </c>
      <c r="FL8" s="200" t="s">
        <v>154</v>
      </c>
      <c r="FM8" s="200" t="s">
        <v>155</v>
      </c>
      <c r="FN8" s="200" t="s">
        <v>134</v>
      </c>
      <c r="FO8" s="197" t="s">
        <v>130</v>
      </c>
      <c r="FP8" s="197" t="s">
        <v>131</v>
      </c>
      <c r="FQ8" s="197" t="s">
        <v>135</v>
      </c>
      <c r="FR8" s="202"/>
      <c r="FS8" s="200" t="s">
        <v>154</v>
      </c>
      <c r="FT8" s="200" t="s">
        <v>155</v>
      </c>
      <c r="FU8" s="200" t="s">
        <v>134</v>
      </c>
      <c r="FV8" s="197" t="s">
        <v>130</v>
      </c>
      <c r="FW8" s="197" t="s">
        <v>131</v>
      </c>
      <c r="FX8" s="197" t="s">
        <v>135</v>
      </c>
      <c r="FY8" s="200" t="s">
        <v>154</v>
      </c>
      <c r="FZ8" s="200" t="s">
        <v>155</v>
      </c>
      <c r="GA8" s="200" t="s">
        <v>134</v>
      </c>
      <c r="GB8" s="197" t="s">
        <v>130</v>
      </c>
      <c r="GC8" s="197" t="s">
        <v>131</v>
      </c>
      <c r="GD8" s="197" t="s">
        <v>135</v>
      </c>
      <c r="GE8" s="202"/>
      <c r="GF8" s="200" t="s">
        <v>154</v>
      </c>
      <c r="GG8" s="200" t="s">
        <v>154</v>
      </c>
      <c r="GH8" s="200" t="s">
        <v>154</v>
      </c>
      <c r="GI8" s="200" t="s">
        <v>154</v>
      </c>
      <c r="GJ8" s="200" t="s">
        <v>134</v>
      </c>
      <c r="GK8" s="197" t="s">
        <v>130</v>
      </c>
      <c r="GL8" s="197" t="s">
        <v>131</v>
      </c>
      <c r="GM8" s="197" t="s">
        <v>135</v>
      </c>
      <c r="GN8" s="200" t="s">
        <v>154</v>
      </c>
      <c r="GO8" s="200" t="s">
        <v>155</v>
      </c>
      <c r="GP8" s="200" t="s">
        <v>134</v>
      </c>
      <c r="GQ8" s="197" t="s">
        <v>130</v>
      </c>
      <c r="GR8" s="197" t="s">
        <v>131</v>
      </c>
      <c r="GS8" s="197" t="s">
        <v>135</v>
      </c>
      <c r="GT8" s="202"/>
      <c r="GU8" s="200" t="s">
        <v>154</v>
      </c>
      <c r="GV8" s="200" t="s">
        <v>155</v>
      </c>
      <c r="GW8" s="200" t="s">
        <v>134</v>
      </c>
      <c r="GX8" s="197" t="s">
        <v>130</v>
      </c>
      <c r="GY8" s="197" t="s">
        <v>131</v>
      </c>
      <c r="GZ8" s="197" t="s">
        <v>135</v>
      </c>
      <c r="HA8" s="200" t="s">
        <v>154</v>
      </c>
      <c r="HB8" s="200" t="s">
        <v>155</v>
      </c>
      <c r="HC8" s="200" t="s">
        <v>134</v>
      </c>
      <c r="HD8" s="197" t="s">
        <v>130</v>
      </c>
      <c r="HE8" s="197" t="s">
        <v>131</v>
      </c>
      <c r="HF8" s="197" t="s">
        <v>135</v>
      </c>
      <c r="HG8" s="198"/>
      <c r="HH8" s="200"/>
      <c r="HI8" s="200"/>
    </row>
    <row r="9" spans="1:217">
      <c r="A9" s="199"/>
      <c r="B9" s="203"/>
      <c r="C9" s="210"/>
      <c r="D9" s="211"/>
      <c r="E9" s="203"/>
      <c r="F9" s="211"/>
      <c r="G9" s="199"/>
      <c r="H9" s="200"/>
      <c r="I9" s="200"/>
      <c r="J9" s="200"/>
      <c r="K9" s="200"/>
      <c r="L9" s="200"/>
      <c r="M9" s="199"/>
      <c r="N9" s="199"/>
      <c r="O9" s="199"/>
      <c r="P9" s="200"/>
      <c r="Q9" s="200"/>
      <c r="R9" s="200"/>
      <c r="S9" s="199"/>
      <c r="T9" s="199"/>
      <c r="U9" s="199"/>
      <c r="V9" s="203"/>
      <c r="W9" s="200"/>
      <c r="X9" s="200"/>
      <c r="Y9" s="200"/>
      <c r="Z9" s="199"/>
      <c r="AA9" s="199"/>
      <c r="AB9" s="199"/>
      <c r="AC9" s="200"/>
      <c r="AD9" s="200"/>
      <c r="AE9" s="200"/>
      <c r="AF9" s="199"/>
      <c r="AG9" s="199"/>
      <c r="AH9" s="199"/>
      <c r="AI9" s="203"/>
      <c r="AJ9" s="200"/>
      <c r="AK9" s="200"/>
      <c r="AL9" s="200"/>
      <c r="AM9" s="200"/>
      <c r="AN9" s="199"/>
      <c r="AO9" s="199"/>
      <c r="AP9" s="199"/>
      <c r="AQ9" s="200"/>
      <c r="AR9" s="200"/>
      <c r="AS9" s="200"/>
      <c r="AT9" s="199"/>
      <c r="AU9" s="199"/>
      <c r="AV9" s="199"/>
      <c r="AW9" s="203"/>
      <c r="AX9" s="200"/>
      <c r="AY9" s="200"/>
      <c r="AZ9" s="200"/>
      <c r="BA9" s="200"/>
      <c r="BB9" s="200"/>
      <c r="BC9" s="199"/>
      <c r="BD9" s="199"/>
      <c r="BE9" s="199"/>
      <c r="BF9" s="200"/>
      <c r="BG9" s="200"/>
      <c r="BH9" s="200"/>
      <c r="BI9" s="200"/>
      <c r="BJ9" s="200"/>
      <c r="BK9" s="199"/>
      <c r="BL9" s="199"/>
      <c r="BM9" s="199"/>
      <c r="BN9" s="203"/>
      <c r="BO9" s="200"/>
      <c r="BP9" s="200"/>
      <c r="BQ9" s="200"/>
      <c r="BR9" s="199"/>
      <c r="BS9" s="199"/>
      <c r="BT9" s="199"/>
      <c r="BU9" s="200"/>
      <c r="BV9" s="200"/>
      <c r="BW9" s="200"/>
      <c r="BX9" s="199"/>
      <c r="BY9" s="199"/>
      <c r="BZ9" s="199"/>
      <c r="CA9" s="203"/>
      <c r="CB9" s="200"/>
      <c r="CC9" s="200"/>
      <c r="CD9" s="200"/>
      <c r="CE9" s="200"/>
      <c r="CF9" s="200"/>
      <c r="CG9" s="199"/>
      <c r="CH9" s="199"/>
      <c r="CI9" s="199"/>
      <c r="CJ9" s="200"/>
      <c r="CK9" s="200"/>
      <c r="CL9" s="200"/>
      <c r="CM9" s="199"/>
      <c r="CN9" s="199"/>
      <c r="CO9" s="199"/>
      <c r="CP9" s="203"/>
      <c r="CQ9" s="200"/>
      <c r="CR9" s="200"/>
      <c r="CS9" s="200"/>
      <c r="CT9" s="199"/>
      <c r="CU9" s="199"/>
      <c r="CV9" s="199"/>
      <c r="CW9" s="200"/>
      <c r="CX9" s="200"/>
      <c r="CY9" s="200"/>
      <c r="CZ9" s="199"/>
      <c r="DA9" s="199"/>
      <c r="DB9" s="199"/>
      <c r="DC9" s="203"/>
      <c r="DD9" s="200"/>
      <c r="DE9" s="200"/>
      <c r="DF9" s="200"/>
      <c r="DG9" s="199"/>
      <c r="DH9" s="199"/>
      <c r="DI9" s="199"/>
      <c r="DJ9" s="200"/>
      <c r="DK9" s="200"/>
      <c r="DL9" s="200"/>
      <c r="DM9" s="199"/>
      <c r="DN9" s="199"/>
      <c r="DO9" s="199"/>
      <c r="DP9" s="203"/>
      <c r="DQ9" s="200"/>
      <c r="DR9" s="200"/>
      <c r="DS9" s="200"/>
      <c r="DT9" s="200"/>
      <c r="DU9" s="200"/>
      <c r="DV9" s="199"/>
      <c r="DW9" s="199"/>
      <c r="DX9" s="199"/>
      <c r="DY9" s="200"/>
      <c r="DZ9" s="200"/>
      <c r="EA9" s="200"/>
      <c r="EB9" s="199"/>
      <c r="EC9" s="199"/>
      <c r="ED9" s="199"/>
      <c r="EE9" s="203"/>
      <c r="EF9" s="200"/>
      <c r="EG9" s="200"/>
      <c r="EH9" s="200"/>
      <c r="EI9" s="199"/>
      <c r="EJ9" s="199"/>
      <c r="EK9" s="199"/>
      <c r="EL9" s="200"/>
      <c r="EM9" s="200"/>
      <c r="EN9" s="200"/>
      <c r="EO9" s="199"/>
      <c r="EP9" s="199"/>
      <c r="EQ9" s="199"/>
      <c r="ER9" s="203"/>
      <c r="ES9" s="200"/>
      <c r="ET9" s="200"/>
      <c r="EU9" s="200"/>
      <c r="EV9" s="199"/>
      <c r="EW9" s="199"/>
      <c r="EX9" s="199"/>
      <c r="EY9" s="200"/>
      <c r="EZ9" s="200"/>
      <c r="FA9" s="200"/>
      <c r="FB9" s="199"/>
      <c r="FC9" s="199"/>
      <c r="FD9" s="199"/>
      <c r="FE9" s="203"/>
      <c r="FF9" s="200"/>
      <c r="FG9" s="200"/>
      <c r="FH9" s="200"/>
      <c r="FI9" s="199"/>
      <c r="FJ9" s="199"/>
      <c r="FK9" s="199"/>
      <c r="FL9" s="200"/>
      <c r="FM9" s="200"/>
      <c r="FN9" s="200"/>
      <c r="FO9" s="199"/>
      <c r="FP9" s="199"/>
      <c r="FQ9" s="199"/>
      <c r="FR9" s="203"/>
      <c r="FS9" s="200"/>
      <c r="FT9" s="200"/>
      <c r="FU9" s="200"/>
      <c r="FV9" s="199"/>
      <c r="FW9" s="199"/>
      <c r="FX9" s="199"/>
      <c r="FY9" s="200"/>
      <c r="FZ9" s="200"/>
      <c r="GA9" s="200"/>
      <c r="GB9" s="199"/>
      <c r="GC9" s="199"/>
      <c r="GD9" s="199"/>
      <c r="GE9" s="203"/>
      <c r="GF9" s="200"/>
      <c r="GG9" s="200"/>
      <c r="GH9" s="200"/>
      <c r="GI9" s="200"/>
      <c r="GJ9" s="200"/>
      <c r="GK9" s="199"/>
      <c r="GL9" s="199"/>
      <c r="GM9" s="199"/>
      <c r="GN9" s="200"/>
      <c r="GO9" s="200"/>
      <c r="GP9" s="200"/>
      <c r="GQ9" s="199"/>
      <c r="GR9" s="199"/>
      <c r="GS9" s="199"/>
      <c r="GT9" s="203"/>
      <c r="GU9" s="200"/>
      <c r="GV9" s="200"/>
      <c r="GW9" s="200"/>
      <c r="GX9" s="199"/>
      <c r="GY9" s="199"/>
      <c r="GZ9" s="199"/>
      <c r="HA9" s="200"/>
      <c r="HB9" s="200"/>
      <c r="HC9" s="200"/>
      <c r="HD9" s="199"/>
      <c r="HE9" s="199"/>
      <c r="HF9" s="199"/>
      <c r="HG9" s="199"/>
      <c r="HH9" s="200"/>
      <c r="HI9" s="200"/>
    </row>
    <row r="10" spans="1:217" s="113" customFormat="1" ht="21.75" customHeight="1">
      <c r="A10" s="25">
        <v>1</v>
      </c>
      <c r="B10" s="156" t="s">
        <v>41</v>
      </c>
      <c r="C10" s="123" t="s">
        <v>42</v>
      </c>
      <c r="D10" s="123" t="str">
        <f t="shared" ref="D10:D18" si="0">B10&amp;C10</f>
        <v>123KK2565</v>
      </c>
      <c r="E10" s="150" t="s">
        <v>143</v>
      </c>
      <c r="F10" s="151" t="s">
        <v>336</v>
      </c>
      <c r="G10" s="152" t="s">
        <v>337</v>
      </c>
      <c r="H10" s="87">
        <v>6</v>
      </c>
      <c r="I10" s="6">
        <v>9</v>
      </c>
      <c r="J10" s="6">
        <v>9</v>
      </c>
      <c r="K10" s="6">
        <v>7</v>
      </c>
      <c r="L10" s="1">
        <f>ROUND(((J10+K10)*2+I10+H10)/6,1)</f>
        <v>7.8</v>
      </c>
      <c r="M10" s="6">
        <v>7</v>
      </c>
      <c r="N10" s="11"/>
      <c r="O10" s="24">
        <f t="shared" ref="O10:O18" si="1">ROUND((MAX(M10:N10)+L10)/2,1)</f>
        <v>7.4</v>
      </c>
      <c r="P10" s="10"/>
      <c r="Q10" s="6"/>
      <c r="R10" s="6">
        <f t="shared" ref="R10:R18" si="2">ROUND((P10+Q10*2)/3,1)</f>
        <v>0</v>
      </c>
      <c r="S10" s="6"/>
      <c r="T10" s="6"/>
      <c r="U10" s="10">
        <f t="shared" ref="U10:U18" si="3">ROUND((MAX(S10:T10)+R10)/2,1)</f>
        <v>0</v>
      </c>
      <c r="V10" s="56">
        <f t="shared" ref="V10:V18" si="4">IF(R10=0,(MAX(M10,N10)+L10)/2,(MAX(S10,T10)+R10)/2)</f>
        <v>7.4</v>
      </c>
      <c r="W10" s="33">
        <v>8</v>
      </c>
      <c r="X10" s="6">
        <v>5</v>
      </c>
      <c r="Y10" s="6">
        <f t="shared" ref="Y10:Y18" si="5">ROUND((W10+X10*2)/3,1)</f>
        <v>6</v>
      </c>
      <c r="Z10" s="1">
        <v>8</v>
      </c>
      <c r="AA10" s="11"/>
      <c r="AB10" s="24">
        <f t="shared" ref="AB10:AB18" si="6">ROUND((MAX(Z10:AA10)+Y10)/2,1)</f>
        <v>7</v>
      </c>
      <c r="AC10" s="10"/>
      <c r="AD10" s="6"/>
      <c r="AE10" s="6">
        <f t="shared" ref="AE10:AE18" si="7">ROUND((AC10+AD10*2)/3,1)</f>
        <v>0</v>
      </c>
      <c r="AF10" s="6"/>
      <c r="AG10" s="6"/>
      <c r="AH10" s="10">
        <f t="shared" ref="AH10:AH18" si="8">ROUND((MAX(AF10:AG10)+AE10)/2,1)</f>
        <v>0</v>
      </c>
      <c r="AI10" s="56">
        <f t="shared" ref="AI10:AI18" si="9">IF(AE10=0,(MAX(Z10,AA10)+Y10)/2,(MAX(AF10,AG10)+AE10)/2)</f>
        <v>7</v>
      </c>
      <c r="AJ10" s="33">
        <v>10</v>
      </c>
      <c r="AK10" s="3"/>
      <c r="AL10" s="6">
        <v>10</v>
      </c>
      <c r="AM10" s="1">
        <f>ROUND((AL10*2+AJ10)/3,1)</f>
        <v>10</v>
      </c>
      <c r="AN10" s="6">
        <v>10</v>
      </c>
      <c r="AO10" s="11"/>
      <c r="AP10" s="119">
        <f t="shared" ref="AP10:AP18" si="10">ROUND((MAX(AN10:AO10)+AM10)/2,1)</f>
        <v>10</v>
      </c>
      <c r="AQ10" s="10"/>
      <c r="AR10" s="6"/>
      <c r="AS10" s="6">
        <f t="shared" ref="AS10:AS18" si="11">ROUND((AQ10+AR10*2)/3,1)</f>
        <v>0</v>
      </c>
      <c r="AT10" s="6"/>
      <c r="AU10" s="6"/>
      <c r="AV10" s="10">
        <f t="shared" ref="AV10:AV18" si="12">ROUND((MAX(AT10:AU10)+AS10)/2,1)</f>
        <v>0</v>
      </c>
      <c r="AW10" s="53">
        <f t="shared" ref="AW10:AW18" si="13">IF(AS10=0,(MAX(AN10,AO10)+AM10)/2,(MAX(AT10,AU10)+AS10)/2)</f>
        <v>10</v>
      </c>
      <c r="AX10" s="33">
        <v>10</v>
      </c>
      <c r="AY10" s="6">
        <v>10</v>
      </c>
      <c r="AZ10" s="6">
        <v>8.8000000000000007</v>
      </c>
      <c r="BA10" s="6">
        <v>9.1999999999999993</v>
      </c>
      <c r="BB10" s="38">
        <f t="shared" ref="BB10:BB18" si="14">ROUND((AX10+AY10+AZ10*2+BA10*2)/6,1)</f>
        <v>9.3000000000000007</v>
      </c>
      <c r="BC10" s="6">
        <v>5.6</v>
      </c>
      <c r="BD10" s="11"/>
      <c r="BE10" s="24">
        <f t="shared" ref="BE10:BE18" si="15">ROUND((MAX(BC10:BD10)+BB10)/2,1)</f>
        <v>7.5</v>
      </c>
      <c r="BF10" s="10"/>
      <c r="BG10" s="10"/>
      <c r="BH10" s="10"/>
      <c r="BI10" s="6"/>
      <c r="BJ10" s="6">
        <f t="shared" ref="BJ10:BJ18" si="16">ROUND((BF10+BI10*2)/3,1)</f>
        <v>0</v>
      </c>
      <c r="BK10" s="6"/>
      <c r="BL10" s="6"/>
      <c r="BM10" s="10">
        <f t="shared" ref="BM10:BM18" si="17">ROUND((MAX(BK10:BL10)+BJ10)/2,1)</f>
        <v>0</v>
      </c>
      <c r="BN10" s="56">
        <f t="shared" ref="BN10:BN18" si="18">IF(BJ10=0,(MAX(BC10,BD10)+BB10)/2,(MAX(BK10,BL10)+BJ10)/2)</f>
        <v>7.45</v>
      </c>
      <c r="BO10" s="32">
        <v>8</v>
      </c>
      <c r="BP10" s="1">
        <v>8</v>
      </c>
      <c r="BQ10" s="1">
        <f t="shared" ref="BQ10:BQ17" si="19">ROUND((BP10*2+BO10)/3,1)</f>
        <v>8</v>
      </c>
      <c r="BR10" s="1">
        <v>8</v>
      </c>
      <c r="BS10" s="11"/>
      <c r="BT10" s="24">
        <f t="shared" ref="BT10:BT18" si="20">ROUND((MAX(BR10:BS10)+BQ10)/2,1)</f>
        <v>8</v>
      </c>
      <c r="BU10" s="10"/>
      <c r="BV10" s="6"/>
      <c r="BW10" s="6">
        <f t="shared" ref="BW10:BW18" si="21">ROUND((BU10+BV10*2)/3,1)</f>
        <v>0</v>
      </c>
      <c r="BX10" s="6"/>
      <c r="BY10" s="6"/>
      <c r="BZ10" s="10">
        <f t="shared" ref="BZ10:BZ18" si="22">ROUND((MAX(BX10:BY10)+BW10)/2,1)</f>
        <v>0</v>
      </c>
      <c r="CA10" s="56">
        <f t="shared" ref="CA10:CA18" si="23">IF(BW10=0,(MAX(BR10,BS10)+BQ10)/2,(MAX(BX10,BY10)+BW10)/2)</f>
        <v>8</v>
      </c>
      <c r="CB10" s="32">
        <v>8</v>
      </c>
      <c r="CC10" s="1">
        <v>8</v>
      </c>
      <c r="CD10" s="1">
        <v>9</v>
      </c>
      <c r="CE10" s="1">
        <v>9</v>
      </c>
      <c r="CF10" s="1">
        <f t="shared" ref="CF10:CF17" si="24">ROUND(((CD10+CE10)*2+CC10+CB10)/6,1)</f>
        <v>8.6999999999999993</v>
      </c>
      <c r="CG10" s="1">
        <v>9.5</v>
      </c>
      <c r="CH10" s="1"/>
      <c r="CI10" s="24">
        <f t="shared" ref="CI10:CI18" si="25">ROUND((MAX(CG10:CH10)+CF10)/2,1)</f>
        <v>9.1</v>
      </c>
      <c r="CJ10" s="10"/>
      <c r="CK10" s="6"/>
      <c r="CL10" s="6">
        <f t="shared" ref="CL10:CL18" si="26">ROUND((CJ10+CK10*2)/3,1)</f>
        <v>0</v>
      </c>
      <c r="CM10" s="6"/>
      <c r="CN10" s="6"/>
      <c r="CO10" s="10">
        <f t="shared" ref="CO10:CO18" si="27">ROUND((MAX(CM10:CN10)+CL10)/2,1)</f>
        <v>0</v>
      </c>
      <c r="CP10" s="56">
        <f t="shared" ref="CP10:CP18" si="28">IF(CL10=0,(MAX(CG10,CH10)+CF10)/2,(MAX(CM10,CN10)+CL10)/2)</f>
        <v>9.1</v>
      </c>
      <c r="CQ10" s="1"/>
      <c r="CR10" s="1"/>
      <c r="CS10" s="2"/>
      <c r="CT10" s="1"/>
      <c r="CU10" s="11"/>
      <c r="CV10" s="24">
        <f t="shared" ref="CV10:CV18" si="29">ROUND((MAX(CT10:CU10)+CS10)/2,1)</f>
        <v>0</v>
      </c>
      <c r="CW10" s="10"/>
      <c r="CX10" s="6"/>
      <c r="CY10" s="6">
        <f t="shared" ref="CY10:CY18" si="30">ROUND((CW10+CX10*2)/3,1)</f>
        <v>0</v>
      </c>
      <c r="CZ10" s="6"/>
      <c r="DA10" s="6"/>
      <c r="DB10" s="10">
        <f t="shared" ref="DB10:DB18" si="31">ROUND((MAX(CZ10:DA10)+CY10)/2,1)</f>
        <v>0</v>
      </c>
      <c r="DC10" s="56">
        <v>7.5</v>
      </c>
      <c r="DD10" s="33">
        <v>7</v>
      </c>
      <c r="DE10" s="1">
        <v>8</v>
      </c>
      <c r="DF10" s="6">
        <f t="shared" ref="DF10:DF18" si="32">ROUND((DD10+DE10*2)/3,1)</f>
        <v>7.7</v>
      </c>
      <c r="DG10" s="6">
        <v>8</v>
      </c>
      <c r="DH10" s="11"/>
      <c r="DI10" s="24">
        <f t="shared" ref="DI10:DI18" si="33">ROUND((MAX(DG10:DH10)+DF10)/2,1)</f>
        <v>7.9</v>
      </c>
      <c r="DJ10" s="10"/>
      <c r="DK10" s="6"/>
      <c r="DL10" s="6">
        <f t="shared" ref="DL10:DL18" si="34">ROUND((DJ10+DK10*2)/3,1)</f>
        <v>0</v>
      </c>
      <c r="DM10" s="6"/>
      <c r="DN10" s="6"/>
      <c r="DO10" s="10">
        <f t="shared" ref="DO10:DO18" si="35">ROUND((MAX(DM10:DN10)+DL10)/2,1)</f>
        <v>0</v>
      </c>
      <c r="DP10" s="56">
        <f t="shared" ref="DP10:DP18" si="36">IF(DL10=0,(MAX(DG10,DH10)+DF10)/2,(MAX(DM10,DN10)+DL10)/2)</f>
        <v>7.85</v>
      </c>
      <c r="DQ10" s="1">
        <v>6</v>
      </c>
      <c r="DR10" s="1">
        <v>8</v>
      </c>
      <c r="DS10" s="1">
        <v>7</v>
      </c>
      <c r="DT10" s="1">
        <v>7</v>
      </c>
      <c r="DU10" s="1">
        <f t="shared" ref="DU10:DU18" si="37">((DT10+DS10)*2+DR10+DQ10)/6</f>
        <v>7</v>
      </c>
      <c r="DV10" s="3">
        <v>6</v>
      </c>
      <c r="DW10" s="11"/>
      <c r="DX10" s="24">
        <f t="shared" ref="DX10:DX18" si="38">ROUND((MAX(DV10:DW10)+DU10)/2,1)</f>
        <v>6.5</v>
      </c>
      <c r="DY10" s="10"/>
      <c r="DZ10" s="6"/>
      <c r="EA10" s="6">
        <f t="shared" ref="EA10:EA18" si="39">ROUND((DY10+DZ10*2)/3,1)</f>
        <v>0</v>
      </c>
      <c r="EB10" s="6"/>
      <c r="EC10" s="6"/>
      <c r="ED10" s="10">
        <f t="shared" ref="ED10:ED18" si="40">ROUND((MAX(EB10:EC10)+EA10)/2,1)</f>
        <v>0</v>
      </c>
      <c r="EE10" s="56">
        <f t="shared" ref="EE10:EE18" si="41">IF(EA10=0,(MAX(DV10,DW10)+DU10)/2,(MAX(EB10,EC10)+EA10)/2)</f>
        <v>6.5</v>
      </c>
      <c r="EF10" s="4">
        <v>7</v>
      </c>
      <c r="EG10" s="4">
        <v>8</v>
      </c>
      <c r="EH10" s="1">
        <f t="shared" ref="EH10:EH18" si="42">(EG10*2+EF10)/3</f>
        <v>7.666666666666667</v>
      </c>
      <c r="EI10" s="4">
        <v>8</v>
      </c>
      <c r="EJ10" s="11"/>
      <c r="EK10" s="24">
        <f t="shared" ref="EK10:EK18" si="43">ROUND((MAX(EI10:EJ10)+EH10)/2,1)</f>
        <v>7.8</v>
      </c>
      <c r="EL10" s="10"/>
      <c r="EM10" s="6"/>
      <c r="EN10" s="6">
        <f t="shared" ref="EN10:EN18" si="44">ROUND((EL10+EM10*2)/3,1)</f>
        <v>0</v>
      </c>
      <c r="EO10" s="6"/>
      <c r="EP10" s="6"/>
      <c r="EQ10" s="10">
        <f t="shared" ref="EQ10:EQ18" si="45">ROUND((MAX(EO10:EP10)+EN10)/2,1)</f>
        <v>0</v>
      </c>
      <c r="ER10" s="56">
        <f t="shared" ref="ER10:ER18" si="46">IF(EN10=0,(MAX(EI10,EJ10)+EH10)/2,(MAX(EO10,EP10)+EN10)/2)</f>
        <v>7.8333333333333339</v>
      </c>
      <c r="ES10" s="1">
        <v>8</v>
      </c>
      <c r="ET10" s="1">
        <v>8</v>
      </c>
      <c r="EU10" s="1">
        <f t="shared" ref="EU10:EU18" si="47">(ET10*2+ES10)/3</f>
        <v>8</v>
      </c>
      <c r="EV10" s="1">
        <v>8</v>
      </c>
      <c r="EW10" s="11"/>
      <c r="EX10" s="24">
        <f t="shared" ref="EX10:EX18" si="48">ROUND((MAX(EV10:EW10)+EU10)/2,1)</f>
        <v>8</v>
      </c>
      <c r="EY10" s="10"/>
      <c r="EZ10" s="6"/>
      <c r="FA10" s="6">
        <f t="shared" ref="FA10:FA18" si="49">ROUND((EY10+EZ10*2)/3,1)</f>
        <v>0</v>
      </c>
      <c r="FB10" s="6"/>
      <c r="FC10" s="6"/>
      <c r="FD10" s="10">
        <f t="shared" ref="FD10:FD18" si="50">ROUND((MAX(FB10:FC10)+FA10)/2,1)</f>
        <v>0</v>
      </c>
      <c r="FE10" s="56">
        <f t="shared" ref="FE10:FE18" si="51">IF(FA10=0,(MAX(EV10,EW10)+EU10)/2,(MAX(FB10,FC10)+FA10)/2)</f>
        <v>8</v>
      </c>
      <c r="FF10" s="32">
        <v>8</v>
      </c>
      <c r="FG10" s="1">
        <v>8</v>
      </c>
      <c r="FH10" s="2">
        <f t="shared" ref="FH10:FH16" si="52">ROUND((FG10*2+FF10)/3,1)</f>
        <v>8</v>
      </c>
      <c r="FI10" s="1">
        <v>9</v>
      </c>
      <c r="FJ10" s="11"/>
      <c r="FK10" s="24">
        <f t="shared" ref="FK10:FK18" si="53">ROUND((MAX(FI10:FJ10)+FH10)/2,1)</f>
        <v>8.5</v>
      </c>
      <c r="FL10" s="10"/>
      <c r="FM10" s="6"/>
      <c r="FN10" s="6">
        <f t="shared" ref="FN10:FN18" si="54">ROUND((FL10+FM10*2)/3,1)</f>
        <v>0</v>
      </c>
      <c r="FO10" s="6"/>
      <c r="FP10" s="6"/>
      <c r="FQ10" s="10">
        <f t="shared" ref="FQ10:FQ18" si="55">ROUND((MAX(FO10:FP10)+FN10)/2,1)</f>
        <v>0</v>
      </c>
      <c r="FR10" s="56">
        <f t="shared" ref="FR10:FR18" si="56">IF(FN10=0,(MAX(FI10,FJ10)+FH10)/2,(MAX(FO10,FP10)+FN10)/2)</f>
        <v>8.5</v>
      </c>
      <c r="FS10" s="1">
        <v>8</v>
      </c>
      <c r="FT10" s="1">
        <v>8</v>
      </c>
      <c r="FU10" s="1">
        <f t="shared" ref="FU10:FU18" si="57">(FT10*2+FS10)/3</f>
        <v>8</v>
      </c>
      <c r="FV10" s="4">
        <v>9</v>
      </c>
      <c r="FW10" s="11"/>
      <c r="FX10" s="24">
        <f t="shared" ref="FX10:FX18" si="58">ROUND((MAX(FV10:FW10)+FU10)/2,1)</f>
        <v>8.5</v>
      </c>
      <c r="FY10" s="10"/>
      <c r="FZ10" s="6"/>
      <c r="GA10" s="6">
        <f t="shared" ref="GA10:GA18" si="59">ROUND((FY10+FZ10*2)/3,1)</f>
        <v>0</v>
      </c>
      <c r="GB10" s="6"/>
      <c r="GC10" s="6"/>
      <c r="GD10" s="10">
        <f t="shared" ref="GD10:GD18" si="60">ROUND((MAX(GB10:GC10)+GA10)/2,1)</f>
        <v>0</v>
      </c>
      <c r="GE10" s="56">
        <f t="shared" ref="GE10:GE18" si="61">IF(GA10=0,(MAX(FV10,FW10)+FU10)/2,(MAX(GB10,GC10)+GA10)/2)</f>
        <v>8.5</v>
      </c>
      <c r="GF10" s="28">
        <v>10</v>
      </c>
      <c r="GG10" s="28">
        <v>10</v>
      </c>
      <c r="GH10" s="28">
        <v>10</v>
      </c>
      <c r="GI10" s="28">
        <v>10</v>
      </c>
      <c r="GJ10" s="6">
        <f>ROUND((GF10+GG10+GH10*2+GI10*2)/6,1)</f>
        <v>10</v>
      </c>
      <c r="GK10" s="6">
        <v>9</v>
      </c>
      <c r="GL10" s="11"/>
      <c r="GM10" s="24">
        <f t="shared" ref="GM10:GM18" si="62">ROUND((MAX(GK10:GL10)+GJ10)/2,1)</f>
        <v>9.5</v>
      </c>
      <c r="GN10" s="10"/>
      <c r="GO10" s="6"/>
      <c r="GP10" s="6">
        <f t="shared" ref="GP10:GP18" si="63">ROUND((GN10+GO10*2)/3,1)</f>
        <v>0</v>
      </c>
      <c r="GQ10" s="6"/>
      <c r="GR10" s="6"/>
      <c r="GS10" s="10">
        <f t="shared" ref="GS10:GS18" si="64">ROUND((MAX(GQ10:GR10)+GP10)/2,1)</f>
        <v>0</v>
      </c>
      <c r="GT10" s="56">
        <f t="shared" ref="GT10:GT18" si="65">IF(GP10=0,(MAX(GK10,GL10)+GJ10)/2,(MAX(GQ10,GR10)+GP10)/2)</f>
        <v>9.5</v>
      </c>
      <c r="GU10" s="28">
        <v>10</v>
      </c>
      <c r="GV10" s="28">
        <v>9</v>
      </c>
      <c r="GW10" s="6">
        <f t="shared" ref="GW10:GW18" si="66">ROUND((GU10+GV10*2)/3,1)</f>
        <v>9.3000000000000007</v>
      </c>
      <c r="GX10" s="6">
        <v>9</v>
      </c>
      <c r="GY10" s="11"/>
      <c r="GZ10" s="24">
        <f t="shared" ref="GZ10:GZ18" si="67">ROUND((MAX(GX10:GY10)+GW10)/2,1)</f>
        <v>9.1999999999999993</v>
      </c>
      <c r="HA10" s="10"/>
      <c r="HB10" s="6"/>
      <c r="HC10" s="6">
        <f t="shared" ref="HC10:HC18" si="68">ROUND((HA10+HB10*2)/3,1)</f>
        <v>0</v>
      </c>
      <c r="HD10" s="6"/>
      <c r="HE10" s="6"/>
      <c r="HF10" s="10">
        <f t="shared" ref="HF10:HF18" si="69">ROUND((MAX(HD10:HE10)+HC10)/2,1)</f>
        <v>0</v>
      </c>
      <c r="HG10" s="56">
        <f t="shared" ref="HG10:HG18" si="70">IF(HC10=0,(MAX(GX10,GY10)+GW10)/2,(MAX(HD10,HE10)+HC10)/2)</f>
        <v>9.15</v>
      </c>
      <c r="HH10" s="2">
        <f t="shared" ref="HH10:HH18" si="71">ROUND((V10*$V$6+AI10*$AI$6+AW10*$AW$6+BN10*$BN$6+CA10*$CA$6+CP10*$CP$6+DC10*$DC$6+DP10*$DP$6+EE10*$EE$6+ER10*$ER$6+FE10*$FE$6+FR10*$FR$6+GE10*$GE$6+GT10*$GT$6+HG10*$HG$6)/($V$6+$AI$6+$AW$6+$BN$6+$CA$6+$CP$6+$DC$6+$DP$6+$EE$6+$ER$6+$FE$6+$FR$6+$GE$6+$GT$6+$HG$6),1)</f>
        <v>8.1</v>
      </c>
      <c r="HI10" s="83" t="str">
        <f t="shared" ref="HI10:HI18" si="72">IF(HH10&lt;4,"KÉM",IF(HH10&lt;=4.9,"YẾU",IF(HH10&lt;=5.9,"TB",IF(HH10&lt;=6.9,"TB KHÁ",IF(HH10&lt;=7.9,"KHÁ",IF(HH10&lt;=8.9,"GIỎI","XS"))))))</f>
        <v>GIỎI</v>
      </c>
    </row>
    <row r="11" spans="1:217" s="113" customFormat="1" ht="21.75" customHeight="1">
      <c r="A11" s="25">
        <v>2</v>
      </c>
      <c r="B11" s="156" t="s">
        <v>41</v>
      </c>
      <c r="C11" s="123" t="s">
        <v>43</v>
      </c>
      <c r="D11" s="123" t="str">
        <f t="shared" si="0"/>
        <v>123KK2566</v>
      </c>
      <c r="E11" s="150" t="s">
        <v>338</v>
      </c>
      <c r="F11" s="151" t="s">
        <v>339</v>
      </c>
      <c r="G11" s="154" t="s">
        <v>340</v>
      </c>
      <c r="H11" s="109">
        <v>7</v>
      </c>
      <c r="I11" s="6">
        <v>7</v>
      </c>
      <c r="J11" s="6">
        <v>7</v>
      </c>
      <c r="K11" s="6">
        <v>7</v>
      </c>
      <c r="L11" s="1">
        <f t="shared" ref="L11:L18" si="73">ROUND(((J11+K11)*2+I11+H11)/6,1)</f>
        <v>7</v>
      </c>
      <c r="M11" s="6">
        <v>6</v>
      </c>
      <c r="N11" s="11"/>
      <c r="O11" s="24">
        <f t="shared" si="1"/>
        <v>6.5</v>
      </c>
      <c r="P11" s="10"/>
      <c r="Q11" s="6"/>
      <c r="R11" s="6">
        <f t="shared" si="2"/>
        <v>0</v>
      </c>
      <c r="S11" s="6"/>
      <c r="T11" s="6"/>
      <c r="U11" s="10">
        <f t="shared" si="3"/>
        <v>0</v>
      </c>
      <c r="V11" s="56">
        <f t="shared" si="4"/>
        <v>6.5</v>
      </c>
      <c r="W11" s="33">
        <v>8</v>
      </c>
      <c r="X11" s="6">
        <v>9</v>
      </c>
      <c r="Y11" s="6">
        <f t="shared" si="5"/>
        <v>8.6999999999999993</v>
      </c>
      <c r="Z11" s="1">
        <v>6</v>
      </c>
      <c r="AA11" s="11"/>
      <c r="AB11" s="24">
        <f t="shared" si="6"/>
        <v>7.4</v>
      </c>
      <c r="AC11" s="10"/>
      <c r="AD11" s="6"/>
      <c r="AE11" s="6">
        <f t="shared" si="7"/>
        <v>0</v>
      </c>
      <c r="AF11" s="6"/>
      <c r="AG11" s="6"/>
      <c r="AH11" s="10">
        <f t="shared" si="8"/>
        <v>0</v>
      </c>
      <c r="AI11" s="56">
        <f t="shared" si="9"/>
        <v>7.35</v>
      </c>
      <c r="AJ11" s="33">
        <v>7</v>
      </c>
      <c r="AK11" s="3"/>
      <c r="AL11" s="6">
        <v>8</v>
      </c>
      <c r="AM11" s="1">
        <f>ROUND((AL11*2+AJ11)/3,1)</f>
        <v>7.7</v>
      </c>
      <c r="AN11" s="43">
        <v>5</v>
      </c>
      <c r="AO11" s="11"/>
      <c r="AP11" s="24">
        <f t="shared" si="10"/>
        <v>6.4</v>
      </c>
      <c r="AQ11" s="10"/>
      <c r="AR11" s="6"/>
      <c r="AS11" s="6">
        <f t="shared" si="11"/>
        <v>0</v>
      </c>
      <c r="AT11" s="6"/>
      <c r="AU11" s="6"/>
      <c r="AV11" s="10">
        <f t="shared" si="12"/>
        <v>0</v>
      </c>
      <c r="AW11" s="56">
        <f t="shared" si="13"/>
        <v>6.35</v>
      </c>
      <c r="AX11" s="75">
        <v>5</v>
      </c>
      <c r="AY11" s="6">
        <v>10</v>
      </c>
      <c r="AZ11" s="6">
        <v>4</v>
      </c>
      <c r="BA11" s="6">
        <v>7</v>
      </c>
      <c r="BB11" s="38">
        <f t="shared" si="14"/>
        <v>6.2</v>
      </c>
      <c r="BC11" s="6">
        <v>7</v>
      </c>
      <c r="BD11" s="11"/>
      <c r="BE11" s="24">
        <f t="shared" si="15"/>
        <v>6.6</v>
      </c>
      <c r="BF11" s="10"/>
      <c r="BG11" s="10"/>
      <c r="BH11" s="10"/>
      <c r="BI11" s="6"/>
      <c r="BJ11" s="6">
        <f t="shared" si="16"/>
        <v>0</v>
      </c>
      <c r="BK11" s="6"/>
      <c r="BL11" s="6"/>
      <c r="BM11" s="10">
        <f t="shared" si="17"/>
        <v>0</v>
      </c>
      <c r="BN11" s="56">
        <f t="shared" si="18"/>
        <v>6.6</v>
      </c>
      <c r="BO11" s="32">
        <v>8</v>
      </c>
      <c r="BP11" s="1">
        <v>8</v>
      </c>
      <c r="BQ11" s="1">
        <f t="shared" si="19"/>
        <v>8</v>
      </c>
      <c r="BR11" s="1">
        <v>5.5</v>
      </c>
      <c r="BS11" s="11"/>
      <c r="BT11" s="24">
        <f t="shared" si="20"/>
        <v>6.8</v>
      </c>
      <c r="BU11" s="10"/>
      <c r="BV11" s="6"/>
      <c r="BW11" s="6">
        <f t="shared" si="21"/>
        <v>0</v>
      </c>
      <c r="BX11" s="6"/>
      <c r="BY11" s="6"/>
      <c r="BZ11" s="10">
        <f t="shared" si="22"/>
        <v>0</v>
      </c>
      <c r="CA11" s="56">
        <f t="shared" si="23"/>
        <v>6.75</v>
      </c>
      <c r="CB11" s="33">
        <v>7</v>
      </c>
      <c r="CC11" s="6">
        <v>7</v>
      </c>
      <c r="CD11" s="6">
        <v>8</v>
      </c>
      <c r="CE11" s="6">
        <v>8</v>
      </c>
      <c r="CF11" s="6">
        <f t="shared" si="24"/>
        <v>7.7</v>
      </c>
      <c r="CG11" s="6">
        <v>2</v>
      </c>
      <c r="CH11" s="6">
        <v>4.5</v>
      </c>
      <c r="CI11" s="24">
        <f t="shared" si="25"/>
        <v>6.1</v>
      </c>
      <c r="CJ11" s="10"/>
      <c r="CK11" s="6"/>
      <c r="CL11" s="6">
        <f t="shared" si="26"/>
        <v>0</v>
      </c>
      <c r="CM11" s="6"/>
      <c r="CN11" s="6"/>
      <c r="CO11" s="10">
        <f t="shared" si="27"/>
        <v>0</v>
      </c>
      <c r="CP11" s="56">
        <f t="shared" si="28"/>
        <v>6.1</v>
      </c>
      <c r="CQ11" s="1">
        <v>8</v>
      </c>
      <c r="CR11" s="1">
        <v>8</v>
      </c>
      <c r="CS11" s="1">
        <f>ROUND((CR11*2+CQ11)/3,1)</f>
        <v>8</v>
      </c>
      <c r="CT11" s="1">
        <v>7</v>
      </c>
      <c r="CU11" s="11"/>
      <c r="CV11" s="24">
        <f t="shared" si="29"/>
        <v>7.5</v>
      </c>
      <c r="CW11" s="10"/>
      <c r="CX11" s="6"/>
      <c r="CY11" s="6">
        <f t="shared" si="30"/>
        <v>0</v>
      </c>
      <c r="CZ11" s="6"/>
      <c r="DA11" s="6"/>
      <c r="DB11" s="10">
        <f t="shared" si="31"/>
        <v>0</v>
      </c>
      <c r="DC11" s="56">
        <f t="shared" ref="DC11:DC18" si="74">IF(CY11=0,(MAX(CT11,CU11)+CS11)/2,(MAX(CZ11,DA11)+CY11)/2)</f>
        <v>7.5</v>
      </c>
      <c r="DD11" s="33">
        <v>8</v>
      </c>
      <c r="DE11" s="1">
        <v>6</v>
      </c>
      <c r="DF11" s="6">
        <f t="shared" si="32"/>
        <v>6.7</v>
      </c>
      <c r="DG11" s="6">
        <v>7</v>
      </c>
      <c r="DH11" s="11"/>
      <c r="DI11" s="24">
        <f t="shared" si="33"/>
        <v>6.9</v>
      </c>
      <c r="DJ11" s="10"/>
      <c r="DK11" s="6"/>
      <c r="DL11" s="6">
        <f t="shared" si="34"/>
        <v>0</v>
      </c>
      <c r="DM11" s="6"/>
      <c r="DN11" s="6"/>
      <c r="DO11" s="10">
        <f t="shared" si="35"/>
        <v>0</v>
      </c>
      <c r="DP11" s="56">
        <f t="shared" si="36"/>
        <v>6.85</v>
      </c>
      <c r="DQ11" s="1">
        <v>7</v>
      </c>
      <c r="DR11" s="1">
        <v>7</v>
      </c>
      <c r="DS11" s="1">
        <v>8</v>
      </c>
      <c r="DT11" s="1">
        <v>7</v>
      </c>
      <c r="DU11" s="1">
        <f t="shared" si="37"/>
        <v>7.333333333333333</v>
      </c>
      <c r="DV11" s="3">
        <v>8</v>
      </c>
      <c r="DW11" s="11"/>
      <c r="DX11" s="24">
        <f t="shared" si="38"/>
        <v>7.7</v>
      </c>
      <c r="DY11" s="10"/>
      <c r="DZ11" s="6"/>
      <c r="EA11" s="6">
        <f t="shared" si="39"/>
        <v>0</v>
      </c>
      <c r="EB11" s="6"/>
      <c r="EC11" s="6"/>
      <c r="ED11" s="10">
        <f t="shared" si="40"/>
        <v>0</v>
      </c>
      <c r="EE11" s="56">
        <f t="shared" si="41"/>
        <v>7.6666666666666661</v>
      </c>
      <c r="EF11" s="4">
        <v>7</v>
      </c>
      <c r="EG11" s="4">
        <v>8</v>
      </c>
      <c r="EH11" s="1">
        <f t="shared" si="42"/>
        <v>7.666666666666667</v>
      </c>
      <c r="EI11" s="4">
        <v>7</v>
      </c>
      <c r="EJ11" s="11"/>
      <c r="EK11" s="24">
        <f t="shared" si="43"/>
        <v>7.3</v>
      </c>
      <c r="EL11" s="10"/>
      <c r="EM11" s="6"/>
      <c r="EN11" s="6">
        <f t="shared" si="44"/>
        <v>0</v>
      </c>
      <c r="EO11" s="6"/>
      <c r="EP11" s="6"/>
      <c r="EQ11" s="10">
        <f t="shared" si="45"/>
        <v>0</v>
      </c>
      <c r="ER11" s="56">
        <f t="shared" si="46"/>
        <v>7.3333333333333339</v>
      </c>
      <c r="ES11" s="1">
        <v>8</v>
      </c>
      <c r="ET11" s="1">
        <v>7</v>
      </c>
      <c r="EU11" s="1">
        <f t="shared" si="47"/>
        <v>7.333333333333333</v>
      </c>
      <c r="EV11" s="1">
        <v>9</v>
      </c>
      <c r="EW11" s="11"/>
      <c r="EX11" s="24">
        <f t="shared" si="48"/>
        <v>8.1999999999999993</v>
      </c>
      <c r="EY11" s="10"/>
      <c r="EZ11" s="6"/>
      <c r="FA11" s="6">
        <f t="shared" si="49"/>
        <v>0</v>
      </c>
      <c r="FB11" s="6"/>
      <c r="FC11" s="6"/>
      <c r="FD11" s="10">
        <f t="shared" si="50"/>
        <v>0</v>
      </c>
      <c r="FE11" s="56">
        <f t="shared" si="51"/>
        <v>8.1666666666666661</v>
      </c>
      <c r="FF11" s="32">
        <v>8</v>
      </c>
      <c r="FG11" s="1">
        <v>6</v>
      </c>
      <c r="FH11" s="2">
        <f t="shared" si="52"/>
        <v>6.7</v>
      </c>
      <c r="FI11" s="1">
        <v>5</v>
      </c>
      <c r="FJ11" s="11"/>
      <c r="FK11" s="24">
        <f t="shared" si="53"/>
        <v>5.9</v>
      </c>
      <c r="FL11" s="10"/>
      <c r="FM11" s="6"/>
      <c r="FN11" s="6">
        <f t="shared" si="54"/>
        <v>0</v>
      </c>
      <c r="FO11" s="6"/>
      <c r="FP11" s="6"/>
      <c r="FQ11" s="10">
        <f t="shared" si="55"/>
        <v>0</v>
      </c>
      <c r="FR11" s="56">
        <f t="shared" si="56"/>
        <v>5.85</v>
      </c>
      <c r="FS11" s="1">
        <v>6</v>
      </c>
      <c r="FT11" s="1">
        <v>8</v>
      </c>
      <c r="FU11" s="3">
        <f t="shared" si="57"/>
        <v>7.333333333333333</v>
      </c>
      <c r="FV11" s="3">
        <v>7</v>
      </c>
      <c r="FW11" s="11"/>
      <c r="FX11" s="24">
        <f t="shared" si="58"/>
        <v>7.2</v>
      </c>
      <c r="FY11" s="10"/>
      <c r="FZ11" s="6"/>
      <c r="GA11" s="6">
        <f t="shared" si="59"/>
        <v>0</v>
      </c>
      <c r="GB11" s="6"/>
      <c r="GC11" s="6"/>
      <c r="GD11" s="10">
        <f t="shared" si="60"/>
        <v>0</v>
      </c>
      <c r="GE11" s="56">
        <f t="shared" si="61"/>
        <v>7.1666666666666661</v>
      </c>
      <c r="GF11" s="28">
        <v>10</v>
      </c>
      <c r="GG11" s="28">
        <v>10</v>
      </c>
      <c r="GH11" s="28">
        <v>8</v>
      </c>
      <c r="GI11" s="28">
        <v>8</v>
      </c>
      <c r="GJ11" s="6">
        <f t="shared" ref="GJ11:GJ18" si="75">ROUND((GF11+GG11+GH11*2+GI11*2)/6,1)</f>
        <v>8.6999999999999993</v>
      </c>
      <c r="GK11" s="6">
        <v>7</v>
      </c>
      <c r="GL11" s="11"/>
      <c r="GM11" s="24">
        <f t="shared" si="62"/>
        <v>7.9</v>
      </c>
      <c r="GN11" s="10"/>
      <c r="GO11" s="6"/>
      <c r="GP11" s="6">
        <f t="shared" si="63"/>
        <v>0</v>
      </c>
      <c r="GQ11" s="6"/>
      <c r="GR11" s="6"/>
      <c r="GS11" s="10">
        <f t="shared" si="64"/>
        <v>0</v>
      </c>
      <c r="GT11" s="56">
        <f t="shared" si="65"/>
        <v>7.85</v>
      </c>
      <c r="GU11" s="28">
        <v>7</v>
      </c>
      <c r="GV11" s="28">
        <v>7</v>
      </c>
      <c r="GW11" s="6">
        <f t="shared" si="66"/>
        <v>7</v>
      </c>
      <c r="GX11" s="6">
        <v>8</v>
      </c>
      <c r="GY11" s="11"/>
      <c r="GZ11" s="24">
        <f t="shared" si="67"/>
        <v>7.5</v>
      </c>
      <c r="HA11" s="10"/>
      <c r="HB11" s="6"/>
      <c r="HC11" s="6">
        <f t="shared" si="68"/>
        <v>0</v>
      </c>
      <c r="HD11" s="6"/>
      <c r="HE11" s="6"/>
      <c r="HF11" s="10">
        <f t="shared" si="69"/>
        <v>0</v>
      </c>
      <c r="HG11" s="56">
        <f t="shared" si="70"/>
        <v>7.5</v>
      </c>
      <c r="HH11" s="2">
        <f t="shared" si="71"/>
        <v>7.1</v>
      </c>
      <c r="HI11" s="83" t="str">
        <f t="shared" si="72"/>
        <v>KHÁ</v>
      </c>
    </row>
    <row r="12" spans="1:217" s="113" customFormat="1" ht="21.75" customHeight="1">
      <c r="A12" s="25">
        <v>3</v>
      </c>
      <c r="B12" s="156" t="s">
        <v>41</v>
      </c>
      <c r="C12" s="123" t="s">
        <v>44</v>
      </c>
      <c r="D12" s="123" t="str">
        <f t="shared" si="0"/>
        <v>123KK2567</v>
      </c>
      <c r="E12" s="150" t="s">
        <v>341</v>
      </c>
      <c r="F12" s="151" t="s">
        <v>217</v>
      </c>
      <c r="G12" s="152" t="s">
        <v>342</v>
      </c>
      <c r="H12" s="109">
        <v>6</v>
      </c>
      <c r="I12" s="6">
        <v>6</v>
      </c>
      <c r="J12" s="6">
        <v>6</v>
      </c>
      <c r="K12" s="6">
        <v>6</v>
      </c>
      <c r="L12" s="1">
        <f t="shared" si="73"/>
        <v>6</v>
      </c>
      <c r="M12" s="6">
        <v>6</v>
      </c>
      <c r="N12" s="11"/>
      <c r="O12" s="24">
        <f t="shared" si="1"/>
        <v>6</v>
      </c>
      <c r="P12" s="10"/>
      <c r="Q12" s="6"/>
      <c r="R12" s="6">
        <f t="shared" si="2"/>
        <v>0</v>
      </c>
      <c r="S12" s="6"/>
      <c r="T12" s="6"/>
      <c r="U12" s="10">
        <f t="shared" si="3"/>
        <v>0</v>
      </c>
      <c r="V12" s="56">
        <f t="shared" si="4"/>
        <v>6</v>
      </c>
      <c r="W12" s="33">
        <v>6</v>
      </c>
      <c r="X12" s="6">
        <v>6</v>
      </c>
      <c r="Y12" s="6">
        <f t="shared" si="5"/>
        <v>6</v>
      </c>
      <c r="Z12" s="1">
        <v>5</v>
      </c>
      <c r="AA12" s="11"/>
      <c r="AB12" s="24">
        <f t="shared" si="6"/>
        <v>5.5</v>
      </c>
      <c r="AC12" s="10"/>
      <c r="AD12" s="6"/>
      <c r="AE12" s="6">
        <f t="shared" si="7"/>
        <v>0</v>
      </c>
      <c r="AF12" s="6"/>
      <c r="AG12" s="6"/>
      <c r="AH12" s="10">
        <f t="shared" si="8"/>
        <v>0</v>
      </c>
      <c r="AI12" s="56">
        <f t="shared" si="9"/>
        <v>5.5</v>
      </c>
      <c r="AJ12" s="33">
        <v>6</v>
      </c>
      <c r="AK12" s="3"/>
      <c r="AL12" s="6">
        <v>7</v>
      </c>
      <c r="AM12" s="1">
        <f>ROUND((AL12*2+AJ12)/3,1)</f>
        <v>6.7</v>
      </c>
      <c r="AN12" s="6">
        <v>6</v>
      </c>
      <c r="AO12" s="11"/>
      <c r="AP12" s="24">
        <f t="shared" si="10"/>
        <v>6.4</v>
      </c>
      <c r="AQ12" s="10"/>
      <c r="AR12" s="6"/>
      <c r="AS12" s="6">
        <f t="shared" si="11"/>
        <v>0</v>
      </c>
      <c r="AT12" s="6"/>
      <c r="AU12" s="6"/>
      <c r="AV12" s="10">
        <f t="shared" si="12"/>
        <v>0</v>
      </c>
      <c r="AW12" s="56">
        <f t="shared" si="13"/>
        <v>6.35</v>
      </c>
      <c r="AX12" s="75">
        <v>9</v>
      </c>
      <c r="AY12" s="6">
        <v>8</v>
      </c>
      <c r="AZ12" s="6">
        <v>6.8</v>
      </c>
      <c r="BA12" s="6">
        <v>7.2</v>
      </c>
      <c r="BB12" s="38">
        <f t="shared" si="14"/>
        <v>7.5</v>
      </c>
      <c r="BC12" s="6">
        <v>5.4</v>
      </c>
      <c r="BD12" s="11"/>
      <c r="BE12" s="24">
        <f t="shared" si="15"/>
        <v>6.5</v>
      </c>
      <c r="BF12" s="10"/>
      <c r="BG12" s="10"/>
      <c r="BH12" s="10"/>
      <c r="BI12" s="6"/>
      <c r="BJ12" s="6">
        <f t="shared" si="16"/>
        <v>0</v>
      </c>
      <c r="BK12" s="6"/>
      <c r="BL12" s="6"/>
      <c r="BM12" s="10">
        <f t="shared" si="17"/>
        <v>0</v>
      </c>
      <c r="BN12" s="56">
        <f t="shared" si="18"/>
        <v>6.45</v>
      </c>
      <c r="BO12" s="32">
        <v>7</v>
      </c>
      <c r="BP12" s="1">
        <v>7</v>
      </c>
      <c r="BQ12" s="1">
        <f t="shared" si="19"/>
        <v>7</v>
      </c>
      <c r="BR12" s="1">
        <v>3</v>
      </c>
      <c r="BS12" s="11"/>
      <c r="BT12" s="24">
        <f t="shared" si="20"/>
        <v>5</v>
      </c>
      <c r="BU12" s="10"/>
      <c r="BV12" s="6"/>
      <c r="BW12" s="6">
        <f t="shared" si="21"/>
        <v>0</v>
      </c>
      <c r="BX12" s="6"/>
      <c r="BY12" s="6"/>
      <c r="BZ12" s="10">
        <f t="shared" si="22"/>
        <v>0</v>
      </c>
      <c r="CA12" s="56">
        <f t="shared" si="23"/>
        <v>5</v>
      </c>
      <c r="CB12" s="33">
        <v>6</v>
      </c>
      <c r="CC12" s="6">
        <v>6</v>
      </c>
      <c r="CD12" s="6">
        <v>4</v>
      </c>
      <c r="CE12" s="6">
        <v>4</v>
      </c>
      <c r="CF12" s="6">
        <f t="shared" si="24"/>
        <v>4.7</v>
      </c>
      <c r="CG12" s="6">
        <v>3</v>
      </c>
      <c r="CH12" s="6">
        <v>6.5</v>
      </c>
      <c r="CI12" s="24">
        <f t="shared" si="25"/>
        <v>5.6</v>
      </c>
      <c r="CJ12" s="10"/>
      <c r="CK12" s="6"/>
      <c r="CL12" s="6">
        <f t="shared" si="26"/>
        <v>0</v>
      </c>
      <c r="CM12" s="6"/>
      <c r="CN12" s="6"/>
      <c r="CO12" s="10">
        <f t="shared" si="27"/>
        <v>0</v>
      </c>
      <c r="CP12" s="56">
        <f t="shared" si="28"/>
        <v>5.6</v>
      </c>
      <c r="CQ12" s="1">
        <v>8</v>
      </c>
      <c r="CR12" s="1">
        <v>8</v>
      </c>
      <c r="CS12" s="1">
        <f>ROUND((CR12*2+CQ12)/3,1)</f>
        <v>8</v>
      </c>
      <c r="CT12" s="1">
        <v>7</v>
      </c>
      <c r="CU12" s="11"/>
      <c r="CV12" s="24">
        <f t="shared" si="29"/>
        <v>7.5</v>
      </c>
      <c r="CW12" s="10"/>
      <c r="CX12" s="6"/>
      <c r="CY12" s="6">
        <f t="shared" si="30"/>
        <v>0</v>
      </c>
      <c r="CZ12" s="6"/>
      <c r="DA12" s="6"/>
      <c r="DB12" s="10">
        <f t="shared" si="31"/>
        <v>0</v>
      </c>
      <c r="DC12" s="56">
        <f t="shared" si="74"/>
        <v>7.5</v>
      </c>
      <c r="DD12" s="33">
        <v>6</v>
      </c>
      <c r="DE12" s="1">
        <v>7</v>
      </c>
      <c r="DF12" s="6">
        <f t="shared" si="32"/>
        <v>6.7</v>
      </c>
      <c r="DG12" s="6">
        <v>6</v>
      </c>
      <c r="DH12" s="11"/>
      <c r="DI12" s="24">
        <f t="shared" si="33"/>
        <v>6.4</v>
      </c>
      <c r="DJ12" s="10"/>
      <c r="DK12" s="6"/>
      <c r="DL12" s="6">
        <f t="shared" si="34"/>
        <v>0</v>
      </c>
      <c r="DM12" s="6"/>
      <c r="DN12" s="6"/>
      <c r="DO12" s="10">
        <f t="shared" si="35"/>
        <v>0</v>
      </c>
      <c r="DP12" s="56">
        <f t="shared" si="36"/>
        <v>6.35</v>
      </c>
      <c r="DQ12" s="1">
        <v>6</v>
      </c>
      <c r="DR12" s="1">
        <v>8</v>
      </c>
      <c r="DS12" s="1">
        <v>7</v>
      </c>
      <c r="DT12" s="1">
        <v>8</v>
      </c>
      <c r="DU12" s="1">
        <f t="shared" si="37"/>
        <v>7.333333333333333</v>
      </c>
      <c r="DV12" s="3">
        <v>6</v>
      </c>
      <c r="DW12" s="11"/>
      <c r="DX12" s="24">
        <f t="shared" si="38"/>
        <v>6.7</v>
      </c>
      <c r="DY12" s="10"/>
      <c r="DZ12" s="6"/>
      <c r="EA12" s="6">
        <f t="shared" si="39"/>
        <v>0</v>
      </c>
      <c r="EB12" s="6"/>
      <c r="EC12" s="6"/>
      <c r="ED12" s="10">
        <f t="shared" si="40"/>
        <v>0</v>
      </c>
      <c r="EE12" s="56">
        <f t="shared" si="41"/>
        <v>6.6666666666666661</v>
      </c>
      <c r="EF12" s="4">
        <v>7</v>
      </c>
      <c r="EG12" s="4">
        <v>8</v>
      </c>
      <c r="EH12" s="1">
        <f t="shared" si="42"/>
        <v>7.666666666666667</v>
      </c>
      <c r="EI12" s="4">
        <v>5</v>
      </c>
      <c r="EJ12" s="11"/>
      <c r="EK12" s="24">
        <f t="shared" si="43"/>
        <v>6.3</v>
      </c>
      <c r="EL12" s="10"/>
      <c r="EM12" s="6"/>
      <c r="EN12" s="6">
        <f t="shared" si="44"/>
        <v>0</v>
      </c>
      <c r="EO12" s="6"/>
      <c r="EP12" s="6"/>
      <c r="EQ12" s="10">
        <f t="shared" si="45"/>
        <v>0</v>
      </c>
      <c r="ER12" s="56">
        <f t="shared" si="46"/>
        <v>6.3333333333333339</v>
      </c>
      <c r="ES12" s="1">
        <v>8</v>
      </c>
      <c r="ET12" s="1">
        <v>7</v>
      </c>
      <c r="EU12" s="1">
        <f t="shared" si="47"/>
        <v>7.333333333333333</v>
      </c>
      <c r="EV12" s="1">
        <v>8</v>
      </c>
      <c r="EW12" s="11"/>
      <c r="EX12" s="24">
        <f t="shared" si="48"/>
        <v>7.7</v>
      </c>
      <c r="EY12" s="10"/>
      <c r="EZ12" s="6"/>
      <c r="FA12" s="6">
        <f t="shared" si="49"/>
        <v>0</v>
      </c>
      <c r="FB12" s="6"/>
      <c r="FC12" s="6"/>
      <c r="FD12" s="10">
        <f t="shared" si="50"/>
        <v>0</v>
      </c>
      <c r="FE12" s="56">
        <f t="shared" si="51"/>
        <v>7.6666666666666661</v>
      </c>
      <c r="FF12" s="32">
        <v>6</v>
      </c>
      <c r="FG12" s="1">
        <v>8</v>
      </c>
      <c r="FH12" s="2">
        <f t="shared" si="52"/>
        <v>7.3</v>
      </c>
      <c r="FI12" s="1">
        <v>6</v>
      </c>
      <c r="FJ12" s="11"/>
      <c r="FK12" s="24">
        <f t="shared" si="53"/>
        <v>6.7</v>
      </c>
      <c r="FL12" s="10"/>
      <c r="FM12" s="6"/>
      <c r="FN12" s="6">
        <f t="shared" si="54"/>
        <v>0</v>
      </c>
      <c r="FO12" s="6"/>
      <c r="FP12" s="6"/>
      <c r="FQ12" s="10">
        <f t="shared" si="55"/>
        <v>0</v>
      </c>
      <c r="FR12" s="56">
        <f t="shared" si="56"/>
        <v>6.65</v>
      </c>
      <c r="FS12" s="1">
        <v>5</v>
      </c>
      <c r="FT12" s="1">
        <v>7</v>
      </c>
      <c r="FU12" s="3">
        <f t="shared" si="57"/>
        <v>6.333333333333333</v>
      </c>
      <c r="FV12" s="3">
        <v>8</v>
      </c>
      <c r="FW12" s="11"/>
      <c r="FX12" s="24">
        <f t="shared" si="58"/>
        <v>7.2</v>
      </c>
      <c r="FY12" s="10"/>
      <c r="FZ12" s="6"/>
      <c r="GA12" s="6">
        <f t="shared" si="59"/>
        <v>0</v>
      </c>
      <c r="GB12" s="6"/>
      <c r="GC12" s="6"/>
      <c r="GD12" s="10">
        <f t="shared" si="60"/>
        <v>0</v>
      </c>
      <c r="GE12" s="56">
        <f t="shared" si="61"/>
        <v>7.1666666666666661</v>
      </c>
      <c r="GF12" s="28">
        <v>9</v>
      </c>
      <c r="GG12" s="28">
        <v>9</v>
      </c>
      <c r="GH12" s="28">
        <v>9</v>
      </c>
      <c r="GI12" s="28">
        <v>9</v>
      </c>
      <c r="GJ12" s="6">
        <f t="shared" si="75"/>
        <v>9</v>
      </c>
      <c r="GK12" s="6">
        <v>7</v>
      </c>
      <c r="GL12" s="11"/>
      <c r="GM12" s="24">
        <f t="shared" si="62"/>
        <v>8</v>
      </c>
      <c r="GN12" s="10"/>
      <c r="GO12" s="6"/>
      <c r="GP12" s="6">
        <f t="shared" si="63"/>
        <v>0</v>
      </c>
      <c r="GQ12" s="6"/>
      <c r="GR12" s="6"/>
      <c r="GS12" s="10">
        <f t="shared" si="64"/>
        <v>0</v>
      </c>
      <c r="GT12" s="56">
        <f t="shared" si="65"/>
        <v>8</v>
      </c>
      <c r="GU12" s="28">
        <v>8</v>
      </c>
      <c r="GV12" s="28">
        <v>7</v>
      </c>
      <c r="GW12" s="6">
        <f t="shared" si="66"/>
        <v>7.3</v>
      </c>
      <c r="GX12" s="6">
        <v>7</v>
      </c>
      <c r="GY12" s="11"/>
      <c r="GZ12" s="24">
        <f t="shared" si="67"/>
        <v>7.2</v>
      </c>
      <c r="HA12" s="10"/>
      <c r="HB12" s="6"/>
      <c r="HC12" s="6">
        <f t="shared" si="68"/>
        <v>0</v>
      </c>
      <c r="HD12" s="6"/>
      <c r="HE12" s="6"/>
      <c r="HF12" s="10">
        <f t="shared" si="69"/>
        <v>0</v>
      </c>
      <c r="HG12" s="56">
        <f t="shared" si="70"/>
        <v>7.15</v>
      </c>
      <c r="HH12" s="2">
        <f t="shared" si="71"/>
        <v>6.6</v>
      </c>
      <c r="HI12" s="83" t="str">
        <f t="shared" si="72"/>
        <v>TB KHÁ</v>
      </c>
    </row>
    <row r="13" spans="1:217" s="113" customFormat="1" ht="21.75" customHeight="1">
      <c r="A13" s="25">
        <v>4</v>
      </c>
      <c r="B13" s="156" t="s">
        <v>41</v>
      </c>
      <c r="C13" s="123" t="s">
        <v>45</v>
      </c>
      <c r="D13" s="123" t="str">
        <f t="shared" si="0"/>
        <v>123KK2568</v>
      </c>
      <c r="E13" s="150" t="s">
        <v>343</v>
      </c>
      <c r="F13" s="151" t="s">
        <v>186</v>
      </c>
      <c r="G13" s="154" t="s">
        <v>344</v>
      </c>
      <c r="H13" s="87">
        <v>6</v>
      </c>
      <c r="I13" s="43">
        <v>6</v>
      </c>
      <c r="J13" s="43">
        <v>5</v>
      </c>
      <c r="K13" s="43">
        <v>5</v>
      </c>
      <c r="L13" s="1">
        <f t="shared" si="73"/>
        <v>5.3</v>
      </c>
      <c r="M13" s="43">
        <v>6</v>
      </c>
      <c r="N13" s="11"/>
      <c r="O13" s="24">
        <f t="shared" si="1"/>
        <v>5.7</v>
      </c>
      <c r="P13" s="10"/>
      <c r="Q13" s="6"/>
      <c r="R13" s="6">
        <f t="shared" si="2"/>
        <v>0</v>
      </c>
      <c r="S13" s="6"/>
      <c r="T13" s="6"/>
      <c r="U13" s="10">
        <f t="shared" si="3"/>
        <v>0</v>
      </c>
      <c r="V13" s="56">
        <f t="shared" si="4"/>
        <v>5.65</v>
      </c>
      <c r="W13" s="71">
        <v>7</v>
      </c>
      <c r="X13" s="6">
        <v>9</v>
      </c>
      <c r="Y13" s="6">
        <f t="shared" si="5"/>
        <v>8.3000000000000007</v>
      </c>
      <c r="Z13" s="1">
        <v>6</v>
      </c>
      <c r="AA13" s="11"/>
      <c r="AB13" s="24">
        <f t="shared" si="6"/>
        <v>7.2</v>
      </c>
      <c r="AC13" s="10"/>
      <c r="AD13" s="6"/>
      <c r="AE13" s="6">
        <f t="shared" si="7"/>
        <v>0</v>
      </c>
      <c r="AF13" s="6"/>
      <c r="AG13" s="6"/>
      <c r="AH13" s="10">
        <f t="shared" si="8"/>
        <v>0</v>
      </c>
      <c r="AI13" s="56">
        <f t="shared" si="9"/>
        <v>7.15</v>
      </c>
      <c r="AJ13" s="33"/>
      <c r="AK13" s="3"/>
      <c r="AL13" s="6"/>
      <c r="AM13" s="1"/>
      <c r="AN13" s="70"/>
      <c r="AO13" s="11"/>
      <c r="AP13" s="24">
        <f t="shared" si="10"/>
        <v>0</v>
      </c>
      <c r="AQ13" s="10"/>
      <c r="AR13" s="6"/>
      <c r="AS13" s="6">
        <f t="shared" si="11"/>
        <v>0</v>
      </c>
      <c r="AT13" s="6"/>
      <c r="AU13" s="6"/>
      <c r="AV13" s="10">
        <f t="shared" si="12"/>
        <v>0</v>
      </c>
      <c r="AW13" s="98">
        <v>5.8</v>
      </c>
      <c r="AX13" s="75">
        <v>8</v>
      </c>
      <c r="AY13" s="6">
        <v>10</v>
      </c>
      <c r="AZ13" s="6">
        <v>6</v>
      </c>
      <c r="BA13" s="6">
        <v>7</v>
      </c>
      <c r="BB13" s="38">
        <f t="shared" si="14"/>
        <v>7.3</v>
      </c>
      <c r="BC13" s="6">
        <v>7</v>
      </c>
      <c r="BD13" s="11"/>
      <c r="BE13" s="24">
        <f t="shared" si="15"/>
        <v>7.2</v>
      </c>
      <c r="BF13" s="10"/>
      <c r="BG13" s="10"/>
      <c r="BH13" s="10"/>
      <c r="BI13" s="6"/>
      <c r="BJ13" s="6">
        <f t="shared" si="16"/>
        <v>0</v>
      </c>
      <c r="BK13" s="6"/>
      <c r="BL13" s="6"/>
      <c r="BM13" s="10">
        <f t="shared" si="17"/>
        <v>0</v>
      </c>
      <c r="BN13" s="56">
        <f t="shared" si="18"/>
        <v>7.15</v>
      </c>
      <c r="BO13" s="32">
        <v>7</v>
      </c>
      <c r="BP13" s="1">
        <v>7</v>
      </c>
      <c r="BQ13" s="1">
        <f t="shared" si="19"/>
        <v>7</v>
      </c>
      <c r="BR13" s="1">
        <v>5</v>
      </c>
      <c r="BS13" s="11"/>
      <c r="BT13" s="24">
        <f t="shared" si="20"/>
        <v>6</v>
      </c>
      <c r="BU13" s="10"/>
      <c r="BV13" s="6"/>
      <c r="BW13" s="6">
        <f t="shared" si="21"/>
        <v>0</v>
      </c>
      <c r="BX13" s="6"/>
      <c r="BY13" s="6"/>
      <c r="BZ13" s="10">
        <f t="shared" si="22"/>
        <v>0</v>
      </c>
      <c r="CA13" s="56">
        <f t="shared" si="23"/>
        <v>6</v>
      </c>
      <c r="CB13" s="33">
        <v>5</v>
      </c>
      <c r="CC13" s="6">
        <v>5</v>
      </c>
      <c r="CD13" s="6">
        <v>7</v>
      </c>
      <c r="CE13" s="6">
        <v>7</v>
      </c>
      <c r="CF13" s="6">
        <f t="shared" si="24"/>
        <v>6.3</v>
      </c>
      <c r="CG13" s="6">
        <v>5</v>
      </c>
      <c r="CH13" s="6"/>
      <c r="CI13" s="24">
        <f t="shared" si="25"/>
        <v>5.7</v>
      </c>
      <c r="CJ13" s="10"/>
      <c r="CK13" s="6"/>
      <c r="CL13" s="6">
        <f t="shared" si="26"/>
        <v>0</v>
      </c>
      <c r="CM13" s="6"/>
      <c r="CN13" s="6"/>
      <c r="CO13" s="10">
        <f t="shared" si="27"/>
        <v>0</v>
      </c>
      <c r="CP13" s="56">
        <f t="shared" si="28"/>
        <v>5.65</v>
      </c>
      <c r="CQ13" s="1"/>
      <c r="CR13" s="1"/>
      <c r="CS13" s="1">
        <f t="shared" ref="CS13:CS18" si="76">ROUND((CR13*2+CQ13)/3,1)</f>
        <v>0</v>
      </c>
      <c r="CT13" s="1"/>
      <c r="CU13" s="11"/>
      <c r="CV13" s="24">
        <f t="shared" si="29"/>
        <v>0</v>
      </c>
      <c r="CW13" s="10"/>
      <c r="CX13" s="6"/>
      <c r="CY13" s="6">
        <f t="shared" si="30"/>
        <v>0</v>
      </c>
      <c r="CZ13" s="6"/>
      <c r="DA13" s="6"/>
      <c r="DB13" s="10">
        <f t="shared" si="31"/>
        <v>0</v>
      </c>
      <c r="DC13" s="98">
        <v>7.3</v>
      </c>
      <c r="DD13" s="33"/>
      <c r="DE13" s="43"/>
      <c r="DF13" s="6">
        <f t="shared" si="32"/>
        <v>0</v>
      </c>
      <c r="DG13" s="43"/>
      <c r="DH13" s="11"/>
      <c r="DI13" s="24">
        <f t="shared" si="33"/>
        <v>0</v>
      </c>
      <c r="DJ13" s="10"/>
      <c r="DK13" s="6"/>
      <c r="DL13" s="6">
        <f t="shared" si="34"/>
        <v>0</v>
      </c>
      <c r="DM13" s="6"/>
      <c r="DN13" s="6"/>
      <c r="DO13" s="10">
        <f t="shared" si="35"/>
        <v>0</v>
      </c>
      <c r="DP13" s="98">
        <v>6.4</v>
      </c>
      <c r="DQ13" s="1">
        <v>8</v>
      </c>
      <c r="DR13" s="1">
        <v>7</v>
      </c>
      <c r="DS13" s="1">
        <v>7</v>
      </c>
      <c r="DT13" s="1">
        <v>8</v>
      </c>
      <c r="DU13" s="1">
        <f t="shared" si="37"/>
        <v>7.5</v>
      </c>
      <c r="DV13" s="3">
        <v>6</v>
      </c>
      <c r="DW13" s="11"/>
      <c r="DX13" s="24">
        <f t="shared" si="38"/>
        <v>6.8</v>
      </c>
      <c r="DY13" s="10"/>
      <c r="DZ13" s="6"/>
      <c r="EA13" s="6">
        <f t="shared" si="39"/>
        <v>0</v>
      </c>
      <c r="EB13" s="6"/>
      <c r="EC13" s="6"/>
      <c r="ED13" s="10">
        <f t="shared" si="40"/>
        <v>0</v>
      </c>
      <c r="EE13" s="56">
        <f t="shared" si="41"/>
        <v>6.75</v>
      </c>
      <c r="EF13" s="4">
        <v>7</v>
      </c>
      <c r="EG13" s="4">
        <v>8</v>
      </c>
      <c r="EH13" s="1">
        <f t="shared" si="42"/>
        <v>7.666666666666667</v>
      </c>
      <c r="EI13" s="4">
        <v>6</v>
      </c>
      <c r="EJ13" s="11"/>
      <c r="EK13" s="24">
        <f t="shared" si="43"/>
        <v>6.8</v>
      </c>
      <c r="EL13" s="10"/>
      <c r="EM13" s="6"/>
      <c r="EN13" s="6">
        <f t="shared" si="44"/>
        <v>0</v>
      </c>
      <c r="EO13" s="6"/>
      <c r="EP13" s="6"/>
      <c r="EQ13" s="10">
        <f t="shared" si="45"/>
        <v>0</v>
      </c>
      <c r="ER13" s="56">
        <f t="shared" si="46"/>
        <v>6.8333333333333339</v>
      </c>
      <c r="ES13" s="1">
        <v>8</v>
      </c>
      <c r="ET13" s="1">
        <v>7</v>
      </c>
      <c r="EU13" s="1">
        <f t="shared" si="47"/>
        <v>7.333333333333333</v>
      </c>
      <c r="EV13" s="1">
        <v>7</v>
      </c>
      <c r="EW13" s="11"/>
      <c r="EX13" s="24">
        <f t="shared" si="48"/>
        <v>7.2</v>
      </c>
      <c r="EY13" s="10"/>
      <c r="EZ13" s="6"/>
      <c r="FA13" s="6">
        <f t="shared" si="49"/>
        <v>0</v>
      </c>
      <c r="FB13" s="6"/>
      <c r="FC13" s="6"/>
      <c r="FD13" s="10">
        <f t="shared" si="50"/>
        <v>0</v>
      </c>
      <c r="FE13" s="56">
        <f t="shared" si="51"/>
        <v>7.1666666666666661</v>
      </c>
      <c r="FF13" s="32">
        <v>8</v>
      </c>
      <c r="FG13" s="1">
        <v>7</v>
      </c>
      <c r="FH13" s="2">
        <f t="shared" si="52"/>
        <v>7.3</v>
      </c>
      <c r="FI13" s="1">
        <v>8</v>
      </c>
      <c r="FJ13" s="11"/>
      <c r="FK13" s="24">
        <f t="shared" si="53"/>
        <v>7.7</v>
      </c>
      <c r="FL13" s="10"/>
      <c r="FM13" s="6"/>
      <c r="FN13" s="6">
        <f t="shared" si="54"/>
        <v>0</v>
      </c>
      <c r="FO13" s="6"/>
      <c r="FP13" s="6"/>
      <c r="FQ13" s="10">
        <f t="shared" si="55"/>
        <v>0</v>
      </c>
      <c r="FR13" s="56">
        <f t="shared" si="56"/>
        <v>7.65</v>
      </c>
      <c r="FS13" s="1">
        <v>7</v>
      </c>
      <c r="FT13" s="1">
        <v>8</v>
      </c>
      <c r="FU13" s="3">
        <f t="shared" si="57"/>
        <v>7.666666666666667</v>
      </c>
      <c r="FV13" s="3">
        <v>7</v>
      </c>
      <c r="FW13" s="11"/>
      <c r="FX13" s="24">
        <f t="shared" si="58"/>
        <v>7.3</v>
      </c>
      <c r="FY13" s="10"/>
      <c r="FZ13" s="6"/>
      <c r="GA13" s="6">
        <f t="shared" si="59"/>
        <v>0</v>
      </c>
      <c r="GB13" s="6"/>
      <c r="GC13" s="6"/>
      <c r="GD13" s="10">
        <f t="shared" si="60"/>
        <v>0</v>
      </c>
      <c r="GE13" s="56">
        <f t="shared" si="61"/>
        <v>7.3333333333333339</v>
      </c>
      <c r="GF13" s="28">
        <v>6</v>
      </c>
      <c r="GG13" s="28">
        <v>8</v>
      </c>
      <c r="GH13" s="28">
        <v>8</v>
      </c>
      <c r="GI13" s="28">
        <v>9</v>
      </c>
      <c r="GJ13" s="6">
        <f t="shared" si="75"/>
        <v>8</v>
      </c>
      <c r="GK13" s="6">
        <v>8</v>
      </c>
      <c r="GL13" s="11"/>
      <c r="GM13" s="24">
        <f t="shared" si="62"/>
        <v>8</v>
      </c>
      <c r="GN13" s="10"/>
      <c r="GO13" s="6"/>
      <c r="GP13" s="6">
        <f t="shared" si="63"/>
        <v>0</v>
      </c>
      <c r="GQ13" s="6"/>
      <c r="GR13" s="6"/>
      <c r="GS13" s="10">
        <f t="shared" si="64"/>
        <v>0</v>
      </c>
      <c r="GT13" s="56">
        <f t="shared" si="65"/>
        <v>8</v>
      </c>
      <c r="GU13" s="28">
        <v>7</v>
      </c>
      <c r="GV13" s="28">
        <v>7</v>
      </c>
      <c r="GW13" s="6">
        <f t="shared" si="66"/>
        <v>7</v>
      </c>
      <c r="GX13" s="6">
        <v>7</v>
      </c>
      <c r="GY13" s="11"/>
      <c r="GZ13" s="24">
        <f t="shared" si="67"/>
        <v>7</v>
      </c>
      <c r="HA13" s="10"/>
      <c r="HB13" s="6"/>
      <c r="HC13" s="6">
        <f t="shared" si="68"/>
        <v>0</v>
      </c>
      <c r="HD13" s="6"/>
      <c r="HE13" s="6"/>
      <c r="HF13" s="10">
        <f t="shared" si="69"/>
        <v>0</v>
      </c>
      <c r="HG13" s="56">
        <f t="shared" si="70"/>
        <v>7</v>
      </c>
      <c r="HH13" s="2">
        <f t="shared" si="71"/>
        <v>6.7</v>
      </c>
      <c r="HI13" s="83" t="str">
        <f t="shared" si="72"/>
        <v>TB KHÁ</v>
      </c>
    </row>
    <row r="14" spans="1:217" s="113" customFormat="1" ht="21.75" customHeight="1">
      <c r="A14" s="25">
        <v>5</v>
      </c>
      <c r="B14" s="156" t="s">
        <v>41</v>
      </c>
      <c r="C14" s="123" t="s">
        <v>46</v>
      </c>
      <c r="D14" s="123" t="str">
        <f t="shared" si="0"/>
        <v>123KK2570</v>
      </c>
      <c r="E14" s="150" t="s">
        <v>345</v>
      </c>
      <c r="F14" s="151" t="s">
        <v>205</v>
      </c>
      <c r="G14" s="152" t="s">
        <v>346</v>
      </c>
      <c r="H14" s="87">
        <v>5</v>
      </c>
      <c r="I14" s="6">
        <v>8</v>
      </c>
      <c r="J14" s="6">
        <v>8</v>
      </c>
      <c r="K14" s="6">
        <v>9</v>
      </c>
      <c r="L14" s="1">
        <f t="shared" si="73"/>
        <v>7.8</v>
      </c>
      <c r="M14" s="6">
        <v>6.5</v>
      </c>
      <c r="N14" s="11"/>
      <c r="O14" s="24">
        <f t="shared" si="1"/>
        <v>7.2</v>
      </c>
      <c r="P14" s="10"/>
      <c r="Q14" s="6"/>
      <c r="R14" s="6">
        <f t="shared" si="2"/>
        <v>0</v>
      </c>
      <c r="S14" s="6"/>
      <c r="T14" s="6"/>
      <c r="U14" s="10">
        <f t="shared" si="3"/>
        <v>0</v>
      </c>
      <c r="V14" s="56">
        <f t="shared" si="4"/>
        <v>7.15</v>
      </c>
      <c r="W14" s="33">
        <v>8</v>
      </c>
      <c r="X14" s="6">
        <v>7</v>
      </c>
      <c r="Y14" s="6">
        <f t="shared" si="5"/>
        <v>7.3</v>
      </c>
      <c r="Z14" s="1">
        <v>6</v>
      </c>
      <c r="AA14" s="11"/>
      <c r="AB14" s="24">
        <f t="shared" si="6"/>
        <v>6.7</v>
      </c>
      <c r="AC14" s="10"/>
      <c r="AD14" s="6"/>
      <c r="AE14" s="6">
        <f t="shared" si="7"/>
        <v>0</v>
      </c>
      <c r="AF14" s="6"/>
      <c r="AG14" s="6"/>
      <c r="AH14" s="10">
        <f t="shared" si="8"/>
        <v>0</v>
      </c>
      <c r="AI14" s="56">
        <f t="shared" si="9"/>
        <v>6.65</v>
      </c>
      <c r="AJ14" s="33">
        <v>10</v>
      </c>
      <c r="AK14" s="3"/>
      <c r="AL14" s="6">
        <v>9</v>
      </c>
      <c r="AM14" s="1">
        <f>ROUND((AL14*2+AJ14)/3,1)</f>
        <v>9.3000000000000007</v>
      </c>
      <c r="AN14" s="6">
        <v>7</v>
      </c>
      <c r="AO14" s="11"/>
      <c r="AP14" s="24">
        <f t="shared" si="10"/>
        <v>8.1999999999999993</v>
      </c>
      <c r="AQ14" s="10"/>
      <c r="AR14" s="6"/>
      <c r="AS14" s="6">
        <f t="shared" si="11"/>
        <v>0</v>
      </c>
      <c r="AT14" s="6"/>
      <c r="AU14" s="6"/>
      <c r="AV14" s="10">
        <f t="shared" si="12"/>
        <v>0</v>
      </c>
      <c r="AW14" s="56">
        <f t="shared" si="13"/>
        <v>8.15</v>
      </c>
      <c r="AX14" s="33">
        <v>10</v>
      </c>
      <c r="AY14" s="6">
        <v>9.5</v>
      </c>
      <c r="AZ14" s="6">
        <v>7.3</v>
      </c>
      <c r="BA14" s="6">
        <v>7.8</v>
      </c>
      <c r="BB14" s="38">
        <f t="shared" si="14"/>
        <v>8.3000000000000007</v>
      </c>
      <c r="BC14" s="6">
        <v>4.9000000000000004</v>
      </c>
      <c r="BD14" s="11"/>
      <c r="BE14" s="24">
        <f t="shared" si="15"/>
        <v>6.6</v>
      </c>
      <c r="BF14" s="10"/>
      <c r="BG14" s="10"/>
      <c r="BH14" s="10"/>
      <c r="BI14" s="6"/>
      <c r="BJ14" s="6">
        <f t="shared" si="16"/>
        <v>0</v>
      </c>
      <c r="BK14" s="6"/>
      <c r="BL14" s="6"/>
      <c r="BM14" s="10">
        <f t="shared" si="17"/>
        <v>0</v>
      </c>
      <c r="BN14" s="56">
        <f t="shared" si="18"/>
        <v>6.6000000000000005</v>
      </c>
      <c r="BO14" s="32">
        <v>8.5</v>
      </c>
      <c r="BP14" s="1">
        <v>8.5</v>
      </c>
      <c r="BQ14" s="1">
        <f t="shared" si="19"/>
        <v>8.5</v>
      </c>
      <c r="BR14" s="1">
        <v>9</v>
      </c>
      <c r="BS14" s="11"/>
      <c r="BT14" s="24">
        <f t="shared" si="20"/>
        <v>8.8000000000000007</v>
      </c>
      <c r="BU14" s="10"/>
      <c r="BV14" s="6"/>
      <c r="BW14" s="6">
        <f t="shared" si="21"/>
        <v>0</v>
      </c>
      <c r="BX14" s="6"/>
      <c r="BY14" s="6"/>
      <c r="BZ14" s="10">
        <f t="shared" si="22"/>
        <v>0</v>
      </c>
      <c r="CA14" s="56">
        <f t="shared" si="23"/>
        <v>8.75</v>
      </c>
      <c r="CB14" s="33">
        <v>7</v>
      </c>
      <c r="CC14" s="6">
        <v>7</v>
      </c>
      <c r="CD14" s="6">
        <v>9</v>
      </c>
      <c r="CE14" s="6">
        <v>9</v>
      </c>
      <c r="CF14" s="6">
        <f t="shared" si="24"/>
        <v>8.3000000000000007</v>
      </c>
      <c r="CG14" s="6">
        <v>8</v>
      </c>
      <c r="CH14" s="6"/>
      <c r="CI14" s="24">
        <f t="shared" si="25"/>
        <v>8.1999999999999993</v>
      </c>
      <c r="CJ14" s="10"/>
      <c r="CK14" s="6"/>
      <c r="CL14" s="6">
        <f t="shared" si="26"/>
        <v>0</v>
      </c>
      <c r="CM14" s="6"/>
      <c r="CN14" s="6"/>
      <c r="CO14" s="10">
        <f t="shared" si="27"/>
        <v>0</v>
      </c>
      <c r="CP14" s="56">
        <f t="shared" si="28"/>
        <v>8.15</v>
      </c>
      <c r="CQ14" s="1">
        <v>7</v>
      </c>
      <c r="CR14" s="1">
        <v>8</v>
      </c>
      <c r="CS14" s="1">
        <f t="shared" si="76"/>
        <v>7.7</v>
      </c>
      <c r="CT14" s="1">
        <v>7</v>
      </c>
      <c r="CU14" s="11"/>
      <c r="CV14" s="24">
        <f t="shared" si="29"/>
        <v>7.4</v>
      </c>
      <c r="CW14" s="10"/>
      <c r="CX14" s="6"/>
      <c r="CY14" s="6">
        <f t="shared" si="30"/>
        <v>0</v>
      </c>
      <c r="CZ14" s="6"/>
      <c r="DA14" s="6"/>
      <c r="DB14" s="10">
        <f t="shared" si="31"/>
        <v>0</v>
      </c>
      <c r="DC14" s="56">
        <f t="shared" si="74"/>
        <v>7.35</v>
      </c>
      <c r="DD14" s="33">
        <v>7</v>
      </c>
      <c r="DE14" s="6">
        <v>7</v>
      </c>
      <c r="DF14" s="6">
        <f t="shared" si="32"/>
        <v>7</v>
      </c>
      <c r="DG14" s="6">
        <v>7</v>
      </c>
      <c r="DH14" s="11"/>
      <c r="DI14" s="24">
        <f t="shared" si="33"/>
        <v>7</v>
      </c>
      <c r="DJ14" s="10"/>
      <c r="DK14" s="6"/>
      <c r="DL14" s="6">
        <f t="shared" si="34"/>
        <v>0</v>
      </c>
      <c r="DM14" s="6"/>
      <c r="DN14" s="6"/>
      <c r="DO14" s="10">
        <f t="shared" si="35"/>
        <v>0</v>
      </c>
      <c r="DP14" s="56">
        <f t="shared" si="36"/>
        <v>7</v>
      </c>
      <c r="DQ14" s="1">
        <v>7</v>
      </c>
      <c r="DR14" s="1">
        <v>7</v>
      </c>
      <c r="DS14" s="1">
        <v>8</v>
      </c>
      <c r="DT14" s="1">
        <v>8</v>
      </c>
      <c r="DU14" s="1">
        <f t="shared" si="37"/>
        <v>7.666666666666667</v>
      </c>
      <c r="DV14" s="3">
        <v>8</v>
      </c>
      <c r="DW14" s="11"/>
      <c r="DX14" s="24">
        <f t="shared" si="38"/>
        <v>7.8</v>
      </c>
      <c r="DY14" s="10"/>
      <c r="DZ14" s="6"/>
      <c r="EA14" s="6">
        <f t="shared" si="39"/>
        <v>0</v>
      </c>
      <c r="EB14" s="6"/>
      <c r="EC14" s="6"/>
      <c r="ED14" s="10">
        <f t="shared" si="40"/>
        <v>0</v>
      </c>
      <c r="EE14" s="56">
        <f t="shared" si="41"/>
        <v>7.8333333333333339</v>
      </c>
      <c r="EF14" s="4">
        <v>7</v>
      </c>
      <c r="EG14" s="4">
        <v>8</v>
      </c>
      <c r="EH14" s="1">
        <f t="shared" si="42"/>
        <v>7.666666666666667</v>
      </c>
      <c r="EI14" s="4">
        <v>9</v>
      </c>
      <c r="EJ14" s="11"/>
      <c r="EK14" s="24">
        <f t="shared" si="43"/>
        <v>8.3000000000000007</v>
      </c>
      <c r="EL14" s="10"/>
      <c r="EM14" s="6"/>
      <c r="EN14" s="6">
        <f t="shared" si="44"/>
        <v>0</v>
      </c>
      <c r="EO14" s="6"/>
      <c r="EP14" s="6"/>
      <c r="EQ14" s="10">
        <f t="shared" si="45"/>
        <v>0</v>
      </c>
      <c r="ER14" s="56">
        <f t="shared" si="46"/>
        <v>8.3333333333333339</v>
      </c>
      <c r="ES14" s="1">
        <v>8</v>
      </c>
      <c r="ET14" s="1">
        <v>7</v>
      </c>
      <c r="EU14" s="1">
        <f t="shared" si="47"/>
        <v>7.333333333333333</v>
      </c>
      <c r="EV14" s="1">
        <v>8</v>
      </c>
      <c r="EW14" s="11"/>
      <c r="EX14" s="24">
        <f t="shared" si="48"/>
        <v>7.7</v>
      </c>
      <c r="EY14" s="10"/>
      <c r="EZ14" s="6"/>
      <c r="FA14" s="6">
        <f t="shared" si="49"/>
        <v>0</v>
      </c>
      <c r="FB14" s="6"/>
      <c r="FC14" s="6"/>
      <c r="FD14" s="10">
        <f t="shared" si="50"/>
        <v>0</v>
      </c>
      <c r="FE14" s="56">
        <f t="shared" si="51"/>
        <v>7.6666666666666661</v>
      </c>
      <c r="FF14" s="32">
        <v>6</v>
      </c>
      <c r="FG14" s="1">
        <v>6</v>
      </c>
      <c r="FH14" s="2">
        <f t="shared" si="52"/>
        <v>6</v>
      </c>
      <c r="FI14" s="1">
        <v>9</v>
      </c>
      <c r="FJ14" s="11"/>
      <c r="FK14" s="24">
        <f t="shared" si="53"/>
        <v>7.5</v>
      </c>
      <c r="FL14" s="10"/>
      <c r="FM14" s="6"/>
      <c r="FN14" s="6">
        <f t="shared" si="54"/>
        <v>0</v>
      </c>
      <c r="FO14" s="6"/>
      <c r="FP14" s="6"/>
      <c r="FQ14" s="10">
        <f t="shared" si="55"/>
        <v>0</v>
      </c>
      <c r="FR14" s="56">
        <f t="shared" si="56"/>
        <v>7.5</v>
      </c>
      <c r="FS14" s="1">
        <v>7</v>
      </c>
      <c r="FT14" s="1">
        <v>8</v>
      </c>
      <c r="FU14" s="3">
        <f t="shared" si="57"/>
        <v>7.666666666666667</v>
      </c>
      <c r="FV14" s="3">
        <v>7</v>
      </c>
      <c r="FW14" s="11"/>
      <c r="FX14" s="24">
        <f t="shared" si="58"/>
        <v>7.3</v>
      </c>
      <c r="FY14" s="10"/>
      <c r="FZ14" s="6"/>
      <c r="GA14" s="6">
        <f t="shared" si="59"/>
        <v>0</v>
      </c>
      <c r="GB14" s="6"/>
      <c r="GC14" s="6"/>
      <c r="GD14" s="10">
        <f t="shared" si="60"/>
        <v>0</v>
      </c>
      <c r="GE14" s="56">
        <f t="shared" si="61"/>
        <v>7.3333333333333339</v>
      </c>
      <c r="GF14" s="28">
        <v>8</v>
      </c>
      <c r="GG14" s="28">
        <v>10</v>
      </c>
      <c r="GH14" s="28">
        <v>9</v>
      </c>
      <c r="GI14" s="28">
        <v>9</v>
      </c>
      <c r="GJ14" s="6">
        <f t="shared" si="75"/>
        <v>9</v>
      </c>
      <c r="GK14" s="6">
        <v>8</v>
      </c>
      <c r="GL14" s="11"/>
      <c r="GM14" s="24">
        <f t="shared" si="62"/>
        <v>8.5</v>
      </c>
      <c r="GN14" s="10"/>
      <c r="GO14" s="6"/>
      <c r="GP14" s="6">
        <f t="shared" si="63"/>
        <v>0</v>
      </c>
      <c r="GQ14" s="6"/>
      <c r="GR14" s="6"/>
      <c r="GS14" s="10">
        <f t="shared" si="64"/>
        <v>0</v>
      </c>
      <c r="GT14" s="56">
        <f t="shared" si="65"/>
        <v>8.5</v>
      </c>
      <c r="GU14" s="28">
        <v>8</v>
      </c>
      <c r="GV14" s="28">
        <v>8</v>
      </c>
      <c r="GW14" s="6">
        <f t="shared" si="66"/>
        <v>8</v>
      </c>
      <c r="GX14" s="6">
        <v>9</v>
      </c>
      <c r="GY14" s="11"/>
      <c r="GZ14" s="24">
        <f t="shared" si="67"/>
        <v>8.5</v>
      </c>
      <c r="HA14" s="10"/>
      <c r="HB14" s="6"/>
      <c r="HC14" s="6">
        <f t="shared" si="68"/>
        <v>0</v>
      </c>
      <c r="HD14" s="6"/>
      <c r="HE14" s="6"/>
      <c r="HF14" s="10">
        <f t="shared" si="69"/>
        <v>0</v>
      </c>
      <c r="HG14" s="56">
        <f t="shared" si="70"/>
        <v>8.5</v>
      </c>
      <c r="HH14" s="2">
        <f t="shared" si="71"/>
        <v>7.7</v>
      </c>
      <c r="HI14" s="83" t="str">
        <f t="shared" si="72"/>
        <v>KHÁ</v>
      </c>
    </row>
    <row r="15" spans="1:217" s="113" customFormat="1" ht="21.75" customHeight="1">
      <c r="A15" s="25">
        <v>6</v>
      </c>
      <c r="B15" s="156" t="s">
        <v>41</v>
      </c>
      <c r="C15" s="123" t="s">
        <v>47</v>
      </c>
      <c r="D15" s="123" t="str">
        <f t="shared" si="0"/>
        <v>123KK2571</v>
      </c>
      <c r="E15" s="150" t="s">
        <v>347</v>
      </c>
      <c r="F15" s="151" t="s">
        <v>348</v>
      </c>
      <c r="G15" s="154">
        <v>34254</v>
      </c>
      <c r="H15" s="87">
        <v>7</v>
      </c>
      <c r="I15" s="6">
        <v>6</v>
      </c>
      <c r="J15" s="6">
        <v>7</v>
      </c>
      <c r="K15" s="6">
        <v>7</v>
      </c>
      <c r="L15" s="1">
        <f t="shared" si="73"/>
        <v>6.8</v>
      </c>
      <c r="M15" s="6">
        <v>7</v>
      </c>
      <c r="N15" s="11"/>
      <c r="O15" s="24">
        <f t="shared" si="1"/>
        <v>6.9</v>
      </c>
      <c r="P15" s="10"/>
      <c r="Q15" s="6"/>
      <c r="R15" s="6">
        <f t="shared" si="2"/>
        <v>0</v>
      </c>
      <c r="S15" s="6"/>
      <c r="T15" s="6"/>
      <c r="U15" s="10">
        <f t="shared" si="3"/>
        <v>0</v>
      </c>
      <c r="V15" s="56">
        <f t="shared" si="4"/>
        <v>6.9</v>
      </c>
      <c r="W15" s="33">
        <v>7</v>
      </c>
      <c r="X15" s="6">
        <v>5</v>
      </c>
      <c r="Y15" s="6">
        <f t="shared" si="5"/>
        <v>5.7</v>
      </c>
      <c r="Z15" s="1">
        <v>8</v>
      </c>
      <c r="AA15" s="11"/>
      <c r="AB15" s="24">
        <f t="shared" si="6"/>
        <v>6.9</v>
      </c>
      <c r="AC15" s="10"/>
      <c r="AD15" s="6"/>
      <c r="AE15" s="6">
        <f t="shared" si="7"/>
        <v>0</v>
      </c>
      <c r="AF15" s="6"/>
      <c r="AG15" s="6"/>
      <c r="AH15" s="10">
        <f t="shared" si="8"/>
        <v>0</v>
      </c>
      <c r="AI15" s="56">
        <f t="shared" si="9"/>
        <v>6.85</v>
      </c>
      <c r="AJ15" s="33">
        <v>6</v>
      </c>
      <c r="AK15" s="3"/>
      <c r="AL15" s="6">
        <v>7</v>
      </c>
      <c r="AM15" s="1">
        <f>ROUND((AL15*2+AJ15)/3,1)</f>
        <v>6.7</v>
      </c>
      <c r="AN15" s="6">
        <v>5</v>
      </c>
      <c r="AO15" s="11"/>
      <c r="AP15" s="24">
        <f t="shared" si="10"/>
        <v>5.9</v>
      </c>
      <c r="AQ15" s="10"/>
      <c r="AR15" s="6"/>
      <c r="AS15" s="6">
        <f t="shared" si="11"/>
        <v>0</v>
      </c>
      <c r="AT15" s="6"/>
      <c r="AU15" s="6"/>
      <c r="AV15" s="10">
        <f t="shared" si="12"/>
        <v>0</v>
      </c>
      <c r="AW15" s="56">
        <f t="shared" si="13"/>
        <v>5.85</v>
      </c>
      <c r="AX15" s="75">
        <v>8</v>
      </c>
      <c r="AY15" s="6">
        <v>10</v>
      </c>
      <c r="AZ15" s="6">
        <v>5</v>
      </c>
      <c r="BA15" s="6">
        <v>6</v>
      </c>
      <c r="BB15" s="38">
        <f t="shared" si="14"/>
        <v>6.7</v>
      </c>
      <c r="BC15" s="6">
        <v>7</v>
      </c>
      <c r="BD15" s="11"/>
      <c r="BE15" s="24">
        <f t="shared" si="15"/>
        <v>6.9</v>
      </c>
      <c r="BF15" s="10"/>
      <c r="BG15" s="10"/>
      <c r="BH15" s="10"/>
      <c r="BI15" s="6"/>
      <c r="BJ15" s="6">
        <f t="shared" si="16"/>
        <v>0</v>
      </c>
      <c r="BK15" s="6"/>
      <c r="BL15" s="6"/>
      <c r="BM15" s="10">
        <f t="shared" si="17"/>
        <v>0</v>
      </c>
      <c r="BN15" s="56">
        <f t="shared" si="18"/>
        <v>6.85</v>
      </c>
      <c r="BO15" s="32">
        <v>7.5</v>
      </c>
      <c r="BP15" s="1">
        <v>7.5</v>
      </c>
      <c r="BQ15" s="1">
        <f t="shared" si="19"/>
        <v>7.5</v>
      </c>
      <c r="BR15" s="1">
        <v>5</v>
      </c>
      <c r="BS15" s="11"/>
      <c r="BT15" s="24">
        <f t="shared" si="20"/>
        <v>6.3</v>
      </c>
      <c r="BU15" s="10"/>
      <c r="BV15" s="6"/>
      <c r="BW15" s="6">
        <f t="shared" si="21"/>
        <v>0</v>
      </c>
      <c r="BX15" s="6"/>
      <c r="BY15" s="6"/>
      <c r="BZ15" s="10">
        <f t="shared" si="22"/>
        <v>0</v>
      </c>
      <c r="CA15" s="56">
        <f t="shared" si="23"/>
        <v>6.25</v>
      </c>
      <c r="CB15" s="33">
        <v>7</v>
      </c>
      <c r="CC15" s="6">
        <v>7</v>
      </c>
      <c r="CD15" s="6">
        <v>6</v>
      </c>
      <c r="CE15" s="6">
        <v>6</v>
      </c>
      <c r="CF15" s="6">
        <f t="shared" si="24"/>
        <v>6.3</v>
      </c>
      <c r="CG15" s="6">
        <v>1.5</v>
      </c>
      <c r="CH15" s="6">
        <v>5</v>
      </c>
      <c r="CI15" s="24">
        <f t="shared" si="25"/>
        <v>5.7</v>
      </c>
      <c r="CJ15" s="10"/>
      <c r="CK15" s="6"/>
      <c r="CL15" s="6">
        <f t="shared" si="26"/>
        <v>0</v>
      </c>
      <c r="CM15" s="6"/>
      <c r="CN15" s="6"/>
      <c r="CO15" s="10">
        <f t="shared" si="27"/>
        <v>0</v>
      </c>
      <c r="CP15" s="56">
        <f t="shared" si="28"/>
        <v>5.65</v>
      </c>
      <c r="CQ15" s="1">
        <v>9</v>
      </c>
      <c r="CR15" s="1">
        <v>8</v>
      </c>
      <c r="CS15" s="1">
        <f t="shared" si="76"/>
        <v>8.3000000000000007</v>
      </c>
      <c r="CT15" s="1">
        <v>8</v>
      </c>
      <c r="CU15" s="11"/>
      <c r="CV15" s="24">
        <f t="shared" si="29"/>
        <v>8.1999999999999993</v>
      </c>
      <c r="CW15" s="10"/>
      <c r="CX15" s="6"/>
      <c r="CY15" s="6">
        <f t="shared" si="30"/>
        <v>0</v>
      </c>
      <c r="CZ15" s="6"/>
      <c r="DA15" s="6"/>
      <c r="DB15" s="10">
        <f t="shared" si="31"/>
        <v>0</v>
      </c>
      <c r="DC15" s="56">
        <f t="shared" si="74"/>
        <v>8.15</v>
      </c>
      <c r="DD15" s="33">
        <v>7</v>
      </c>
      <c r="DE15" s="6">
        <v>5</v>
      </c>
      <c r="DF15" s="6">
        <f t="shared" si="32"/>
        <v>5.7</v>
      </c>
      <c r="DG15" s="6">
        <v>7</v>
      </c>
      <c r="DH15" s="11"/>
      <c r="DI15" s="24">
        <f t="shared" si="33"/>
        <v>6.4</v>
      </c>
      <c r="DJ15" s="10"/>
      <c r="DK15" s="6"/>
      <c r="DL15" s="6">
        <f t="shared" si="34"/>
        <v>0</v>
      </c>
      <c r="DM15" s="6"/>
      <c r="DN15" s="6"/>
      <c r="DO15" s="10">
        <f t="shared" si="35"/>
        <v>0</v>
      </c>
      <c r="DP15" s="56">
        <f t="shared" si="36"/>
        <v>6.35</v>
      </c>
      <c r="DQ15" s="1">
        <v>8</v>
      </c>
      <c r="DR15" s="1">
        <v>7</v>
      </c>
      <c r="DS15" s="1">
        <v>8</v>
      </c>
      <c r="DT15" s="1">
        <v>7</v>
      </c>
      <c r="DU15" s="1">
        <f t="shared" si="37"/>
        <v>7.5</v>
      </c>
      <c r="DV15" s="3">
        <v>7</v>
      </c>
      <c r="DW15" s="11"/>
      <c r="DX15" s="24">
        <f t="shared" si="38"/>
        <v>7.3</v>
      </c>
      <c r="DY15" s="10"/>
      <c r="DZ15" s="6"/>
      <c r="EA15" s="6">
        <f t="shared" si="39"/>
        <v>0</v>
      </c>
      <c r="EB15" s="6"/>
      <c r="EC15" s="6"/>
      <c r="ED15" s="10">
        <f t="shared" si="40"/>
        <v>0</v>
      </c>
      <c r="EE15" s="56">
        <f t="shared" si="41"/>
        <v>7.25</v>
      </c>
      <c r="EF15" s="4">
        <v>7</v>
      </c>
      <c r="EG15" s="4">
        <v>8</v>
      </c>
      <c r="EH15" s="1">
        <f t="shared" si="42"/>
        <v>7.666666666666667</v>
      </c>
      <c r="EI15" s="4">
        <v>9</v>
      </c>
      <c r="EJ15" s="11"/>
      <c r="EK15" s="24">
        <f t="shared" si="43"/>
        <v>8.3000000000000007</v>
      </c>
      <c r="EL15" s="10"/>
      <c r="EM15" s="6"/>
      <c r="EN15" s="6">
        <f t="shared" si="44"/>
        <v>0</v>
      </c>
      <c r="EO15" s="6"/>
      <c r="EP15" s="6"/>
      <c r="EQ15" s="10">
        <f t="shared" si="45"/>
        <v>0</v>
      </c>
      <c r="ER15" s="56">
        <f t="shared" si="46"/>
        <v>8.3333333333333339</v>
      </c>
      <c r="ES15" s="1">
        <v>8</v>
      </c>
      <c r="ET15" s="1">
        <v>7</v>
      </c>
      <c r="EU15" s="1">
        <f t="shared" si="47"/>
        <v>7.333333333333333</v>
      </c>
      <c r="EV15" s="1">
        <v>7</v>
      </c>
      <c r="EW15" s="11"/>
      <c r="EX15" s="24">
        <f t="shared" si="48"/>
        <v>7.2</v>
      </c>
      <c r="EY15" s="10"/>
      <c r="EZ15" s="6"/>
      <c r="FA15" s="6">
        <f t="shared" si="49"/>
        <v>0</v>
      </c>
      <c r="FB15" s="6"/>
      <c r="FC15" s="6"/>
      <c r="FD15" s="10">
        <f t="shared" si="50"/>
        <v>0</v>
      </c>
      <c r="FE15" s="56">
        <f t="shared" si="51"/>
        <v>7.1666666666666661</v>
      </c>
      <c r="FF15" s="32">
        <v>6</v>
      </c>
      <c r="FG15" s="1">
        <v>7</v>
      </c>
      <c r="FH15" s="2">
        <f t="shared" si="52"/>
        <v>6.7</v>
      </c>
      <c r="FI15" s="1">
        <v>5</v>
      </c>
      <c r="FJ15" s="11"/>
      <c r="FK15" s="24">
        <f t="shared" si="53"/>
        <v>5.9</v>
      </c>
      <c r="FL15" s="10"/>
      <c r="FM15" s="6"/>
      <c r="FN15" s="6">
        <f t="shared" si="54"/>
        <v>0</v>
      </c>
      <c r="FO15" s="6"/>
      <c r="FP15" s="6"/>
      <c r="FQ15" s="10">
        <f t="shared" si="55"/>
        <v>0</v>
      </c>
      <c r="FR15" s="56">
        <f t="shared" si="56"/>
        <v>5.85</v>
      </c>
      <c r="FS15" s="1">
        <v>7</v>
      </c>
      <c r="FT15" s="1">
        <v>8</v>
      </c>
      <c r="FU15" s="3">
        <f t="shared" si="57"/>
        <v>7.666666666666667</v>
      </c>
      <c r="FV15" s="3">
        <v>6</v>
      </c>
      <c r="FW15" s="11"/>
      <c r="FX15" s="24">
        <f t="shared" si="58"/>
        <v>6.8</v>
      </c>
      <c r="FY15" s="10"/>
      <c r="FZ15" s="6"/>
      <c r="GA15" s="6">
        <f t="shared" si="59"/>
        <v>0</v>
      </c>
      <c r="GB15" s="6"/>
      <c r="GC15" s="6"/>
      <c r="GD15" s="10">
        <f t="shared" si="60"/>
        <v>0</v>
      </c>
      <c r="GE15" s="56">
        <f t="shared" si="61"/>
        <v>6.8333333333333339</v>
      </c>
      <c r="GF15" s="28">
        <v>7</v>
      </c>
      <c r="GG15" s="28">
        <v>9</v>
      </c>
      <c r="GH15" s="28">
        <v>6</v>
      </c>
      <c r="GI15" s="28">
        <v>9</v>
      </c>
      <c r="GJ15" s="6">
        <f t="shared" si="75"/>
        <v>7.7</v>
      </c>
      <c r="GK15" s="6">
        <v>8</v>
      </c>
      <c r="GL15" s="11"/>
      <c r="GM15" s="24">
        <f t="shared" si="62"/>
        <v>7.9</v>
      </c>
      <c r="GN15" s="10"/>
      <c r="GO15" s="6"/>
      <c r="GP15" s="6">
        <f t="shared" si="63"/>
        <v>0</v>
      </c>
      <c r="GQ15" s="6"/>
      <c r="GR15" s="6"/>
      <c r="GS15" s="10">
        <f t="shared" si="64"/>
        <v>0</v>
      </c>
      <c r="GT15" s="56">
        <f t="shared" si="65"/>
        <v>7.85</v>
      </c>
      <c r="GU15" s="28">
        <v>8</v>
      </c>
      <c r="GV15" s="28">
        <v>8</v>
      </c>
      <c r="GW15" s="6">
        <f t="shared" si="66"/>
        <v>8</v>
      </c>
      <c r="GX15" s="6">
        <v>9</v>
      </c>
      <c r="GY15" s="11"/>
      <c r="GZ15" s="24">
        <f t="shared" si="67"/>
        <v>8.5</v>
      </c>
      <c r="HA15" s="10"/>
      <c r="HB15" s="6"/>
      <c r="HC15" s="6">
        <f t="shared" si="68"/>
        <v>0</v>
      </c>
      <c r="HD15" s="6"/>
      <c r="HE15" s="6"/>
      <c r="HF15" s="10">
        <f t="shared" si="69"/>
        <v>0</v>
      </c>
      <c r="HG15" s="56">
        <f t="shared" si="70"/>
        <v>8.5</v>
      </c>
      <c r="HH15" s="2">
        <f t="shared" si="71"/>
        <v>7</v>
      </c>
      <c r="HI15" s="83" t="str">
        <f t="shared" si="72"/>
        <v>KHÁ</v>
      </c>
    </row>
    <row r="16" spans="1:217" s="113" customFormat="1" ht="21.75" customHeight="1">
      <c r="A16" s="25">
        <v>7</v>
      </c>
      <c r="B16" s="156" t="s">
        <v>41</v>
      </c>
      <c r="C16" s="123" t="s">
        <v>48</v>
      </c>
      <c r="D16" s="123" t="str">
        <f t="shared" si="0"/>
        <v>123KK2572</v>
      </c>
      <c r="E16" s="150" t="s">
        <v>349</v>
      </c>
      <c r="F16" s="151" t="s">
        <v>262</v>
      </c>
      <c r="G16" s="153" t="s">
        <v>350</v>
      </c>
      <c r="H16" s="87">
        <v>7</v>
      </c>
      <c r="I16" s="6">
        <v>7</v>
      </c>
      <c r="J16" s="6">
        <v>7</v>
      </c>
      <c r="K16" s="6">
        <v>7</v>
      </c>
      <c r="L16" s="1">
        <f t="shared" si="73"/>
        <v>7</v>
      </c>
      <c r="M16" s="6">
        <v>6</v>
      </c>
      <c r="N16" s="11"/>
      <c r="O16" s="24">
        <f t="shared" si="1"/>
        <v>6.5</v>
      </c>
      <c r="P16" s="10"/>
      <c r="Q16" s="6"/>
      <c r="R16" s="6">
        <f t="shared" si="2"/>
        <v>0</v>
      </c>
      <c r="S16" s="6"/>
      <c r="T16" s="6"/>
      <c r="U16" s="10">
        <f t="shared" si="3"/>
        <v>0</v>
      </c>
      <c r="V16" s="56">
        <f t="shared" si="4"/>
        <v>6.5</v>
      </c>
      <c r="W16" s="33">
        <v>7</v>
      </c>
      <c r="X16" s="6">
        <v>9</v>
      </c>
      <c r="Y16" s="6">
        <f t="shared" si="5"/>
        <v>8.3000000000000007</v>
      </c>
      <c r="Z16" s="1">
        <v>7</v>
      </c>
      <c r="AA16" s="11"/>
      <c r="AB16" s="24">
        <f t="shared" si="6"/>
        <v>7.7</v>
      </c>
      <c r="AC16" s="10"/>
      <c r="AD16" s="6"/>
      <c r="AE16" s="6">
        <f t="shared" si="7"/>
        <v>0</v>
      </c>
      <c r="AF16" s="6"/>
      <c r="AG16" s="6"/>
      <c r="AH16" s="10">
        <f t="shared" si="8"/>
        <v>0</v>
      </c>
      <c r="AI16" s="56">
        <f t="shared" si="9"/>
        <v>7.65</v>
      </c>
      <c r="AJ16" s="33">
        <v>6</v>
      </c>
      <c r="AK16" s="3"/>
      <c r="AL16" s="6">
        <v>7</v>
      </c>
      <c r="AM16" s="1">
        <f>ROUND((AL16*2+AJ16)/3,1)</f>
        <v>6.7</v>
      </c>
      <c r="AN16" s="6">
        <v>7</v>
      </c>
      <c r="AO16" s="11"/>
      <c r="AP16" s="24">
        <f t="shared" si="10"/>
        <v>6.9</v>
      </c>
      <c r="AQ16" s="10"/>
      <c r="AR16" s="6"/>
      <c r="AS16" s="6">
        <f t="shared" si="11"/>
        <v>0</v>
      </c>
      <c r="AT16" s="6"/>
      <c r="AU16" s="6"/>
      <c r="AV16" s="10">
        <f t="shared" si="12"/>
        <v>0</v>
      </c>
      <c r="AW16" s="56">
        <f t="shared" si="13"/>
        <v>6.85</v>
      </c>
      <c r="AX16" s="75">
        <v>10</v>
      </c>
      <c r="AY16" s="6">
        <v>10</v>
      </c>
      <c r="AZ16" s="6">
        <v>7</v>
      </c>
      <c r="BA16" s="6">
        <v>9</v>
      </c>
      <c r="BB16" s="38">
        <f t="shared" si="14"/>
        <v>8.6999999999999993</v>
      </c>
      <c r="BC16" s="6">
        <v>7</v>
      </c>
      <c r="BD16" s="11"/>
      <c r="BE16" s="24">
        <f t="shared" si="15"/>
        <v>7.9</v>
      </c>
      <c r="BF16" s="10"/>
      <c r="BG16" s="10"/>
      <c r="BH16" s="10"/>
      <c r="BI16" s="6"/>
      <c r="BJ16" s="6">
        <f t="shared" si="16"/>
        <v>0</v>
      </c>
      <c r="BK16" s="6"/>
      <c r="BL16" s="6"/>
      <c r="BM16" s="10">
        <f t="shared" si="17"/>
        <v>0</v>
      </c>
      <c r="BN16" s="56">
        <f t="shared" si="18"/>
        <v>7.85</v>
      </c>
      <c r="BO16" s="32">
        <v>8</v>
      </c>
      <c r="BP16" s="1">
        <v>8</v>
      </c>
      <c r="BQ16" s="1">
        <f t="shared" si="19"/>
        <v>8</v>
      </c>
      <c r="BR16" s="1">
        <v>6.5</v>
      </c>
      <c r="BS16" s="11"/>
      <c r="BT16" s="24">
        <f t="shared" si="20"/>
        <v>7.3</v>
      </c>
      <c r="BU16" s="10"/>
      <c r="BV16" s="6"/>
      <c r="BW16" s="6">
        <f t="shared" si="21"/>
        <v>0</v>
      </c>
      <c r="BX16" s="6"/>
      <c r="BY16" s="6"/>
      <c r="BZ16" s="10">
        <f t="shared" si="22"/>
        <v>0</v>
      </c>
      <c r="CA16" s="56">
        <f t="shared" si="23"/>
        <v>7.25</v>
      </c>
      <c r="CB16" s="33">
        <v>6</v>
      </c>
      <c r="CC16" s="6">
        <v>6</v>
      </c>
      <c r="CD16" s="6">
        <v>7</v>
      </c>
      <c r="CE16" s="6">
        <v>7</v>
      </c>
      <c r="CF16" s="6">
        <f t="shared" si="24"/>
        <v>6.7</v>
      </c>
      <c r="CG16" s="6">
        <v>4</v>
      </c>
      <c r="CH16" s="6"/>
      <c r="CI16" s="24">
        <f t="shared" si="25"/>
        <v>5.4</v>
      </c>
      <c r="CJ16" s="10"/>
      <c r="CK16" s="6"/>
      <c r="CL16" s="6">
        <f t="shared" si="26"/>
        <v>0</v>
      </c>
      <c r="CM16" s="6"/>
      <c r="CN16" s="6"/>
      <c r="CO16" s="10">
        <f t="shared" si="27"/>
        <v>0</v>
      </c>
      <c r="CP16" s="56">
        <f t="shared" si="28"/>
        <v>5.35</v>
      </c>
      <c r="CQ16" s="1">
        <v>10</v>
      </c>
      <c r="CR16" s="1">
        <v>9</v>
      </c>
      <c r="CS16" s="1">
        <f t="shared" si="76"/>
        <v>9.3000000000000007</v>
      </c>
      <c r="CT16" s="1">
        <v>9</v>
      </c>
      <c r="CU16" s="11"/>
      <c r="CV16" s="24">
        <f t="shared" si="29"/>
        <v>9.1999999999999993</v>
      </c>
      <c r="CW16" s="10"/>
      <c r="CX16" s="6"/>
      <c r="CY16" s="6">
        <f t="shared" si="30"/>
        <v>0</v>
      </c>
      <c r="CZ16" s="6"/>
      <c r="DA16" s="6"/>
      <c r="DB16" s="10">
        <f t="shared" si="31"/>
        <v>0</v>
      </c>
      <c r="DC16" s="56">
        <f t="shared" si="74"/>
        <v>9.15</v>
      </c>
      <c r="DD16" s="33">
        <v>7</v>
      </c>
      <c r="DE16" s="6">
        <v>6</v>
      </c>
      <c r="DF16" s="6">
        <f t="shared" si="32"/>
        <v>6.3</v>
      </c>
      <c r="DG16" s="6">
        <v>8</v>
      </c>
      <c r="DH16" s="11"/>
      <c r="DI16" s="24">
        <f t="shared" si="33"/>
        <v>7.2</v>
      </c>
      <c r="DJ16" s="10"/>
      <c r="DK16" s="6"/>
      <c r="DL16" s="6">
        <f t="shared" si="34"/>
        <v>0</v>
      </c>
      <c r="DM16" s="6"/>
      <c r="DN16" s="6"/>
      <c r="DO16" s="10">
        <f t="shared" si="35"/>
        <v>0</v>
      </c>
      <c r="DP16" s="56">
        <f t="shared" si="36"/>
        <v>7.15</v>
      </c>
      <c r="DQ16" s="1">
        <v>8</v>
      </c>
      <c r="DR16" s="1">
        <v>8</v>
      </c>
      <c r="DS16" s="1">
        <v>8</v>
      </c>
      <c r="DT16" s="1">
        <v>7</v>
      </c>
      <c r="DU16" s="1">
        <f t="shared" si="37"/>
        <v>7.666666666666667</v>
      </c>
      <c r="DV16" s="3">
        <v>7</v>
      </c>
      <c r="DW16" s="11"/>
      <c r="DX16" s="24">
        <f t="shared" si="38"/>
        <v>7.3</v>
      </c>
      <c r="DY16" s="10"/>
      <c r="DZ16" s="6"/>
      <c r="EA16" s="6">
        <f t="shared" si="39"/>
        <v>0</v>
      </c>
      <c r="EB16" s="6"/>
      <c r="EC16" s="6"/>
      <c r="ED16" s="10">
        <f t="shared" si="40"/>
        <v>0</v>
      </c>
      <c r="EE16" s="56">
        <f t="shared" si="41"/>
        <v>7.3333333333333339</v>
      </c>
      <c r="EF16" s="4">
        <v>7</v>
      </c>
      <c r="EG16" s="4">
        <v>8</v>
      </c>
      <c r="EH16" s="1">
        <f t="shared" si="42"/>
        <v>7.666666666666667</v>
      </c>
      <c r="EI16" s="4">
        <v>9</v>
      </c>
      <c r="EJ16" s="11"/>
      <c r="EK16" s="24">
        <f t="shared" si="43"/>
        <v>8.3000000000000007</v>
      </c>
      <c r="EL16" s="10"/>
      <c r="EM16" s="6"/>
      <c r="EN16" s="6">
        <f t="shared" si="44"/>
        <v>0</v>
      </c>
      <c r="EO16" s="6"/>
      <c r="EP16" s="6"/>
      <c r="EQ16" s="10">
        <f t="shared" si="45"/>
        <v>0</v>
      </c>
      <c r="ER16" s="56">
        <f t="shared" si="46"/>
        <v>8.3333333333333339</v>
      </c>
      <c r="ES16" s="1">
        <v>8</v>
      </c>
      <c r="ET16" s="1">
        <v>8</v>
      </c>
      <c r="EU16" s="1">
        <f t="shared" si="47"/>
        <v>8</v>
      </c>
      <c r="EV16" s="1">
        <v>8</v>
      </c>
      <c r="EW16" s="11"/>
      <c r="EX16" s="24">
        <f t="shared" si="48"/>
        <v>8</v>
      </c>
      <c r="EY16" s="10"/>
      <c r="EZ16" s="6"/>
      <c r="FA16" s="6">
        <f t="shared" si="49"/>
        <v>0</v>
      </c>
      <c r="FB16" s="6"/>
      <c r="FC16" s="6"/>
      <c r="FD16" s="10">
        <f t="shared" si="50"/>
        <v>0</v>
      </c>
      <c r="FE16" s="56">
        <f t="shared" si="51"/>
        <v>8</v>
      </c>
      <c r="FF16" s="32">
        <v>5</v>
      </c>
      <c r="FG16" s="1">
        <v>7</v>
      </c>
      <c r="FH16" s="2">
        <f t="shared" si="52"/>
        <v>6.3</v>
      </c>
      <c r="FI16" s="1">
        <v>6</v>
      </c>
      <c r="FJ16" s="11"/>
      <c r="FK16" s="24">
        <f t="shared" si="53"/>
        <v>6.2</v>
      </c>
      <c r="FL16" s="10"/>
      <c r="FM16" s="6"/>
      <c r="FN16" s="6">
        <f t="shared" si="54"/>
        <v>0</v>
      </c>
      <c r="FO16" s="6"/>
      <c r="FP16" s="6"/>
      <c r="FQ16" s="10">
        <f t="shared" si="55"/>
        <v>0</v>
      </c>
      <c r="FR16" s="56">
        <f t="shared" si="56"/>
        <v>6.15</v>
      </c>
      <c r="FS16" s="1">
        <v>6</v>
      </c>
      <c r="FT16" s="1">
        <v>7</v>
      </c>
      <c r="FU16" s="3">
        <f t="shared" si="57"/>
        <v>6.666666666666667</v>
      </c>
      <c r="FV16" s="3">
        <v>7</v>
      </c>
      <c r="FW16" s="11"/>
      <c r="FX16" s="24">
        <f t="shared" si="58"/>
        <v>6.8</v>
      </c>
      <c r="FY16" s="10"/>
      <c r="FZ16" s="6"/>
      <c r="GA16" s="6">
        <f t="shared" si="59"/>
        <v>0</v>
      </c>
      <c r="GB16" s="6"/>
      <c r="GC16" s="6"/>
      <c r="GD16" s="10">
        <f t="shared" si="60"/>
        <v>0</v>
      </c>
      <c r="GE16" s="56">
        <f t="shared" si="61"/>
        <v>6.8333333333333339</v>
      </c>
      <c r="GF16" s="28">
        <v>8</v>
      </c>
      <c r="GG16" s="28">
        <v>10</v>
      </c>
      <c r="GH16" s="28">
        <v>9</v>
      </c>
      <c r="GI16" s="28">
        <v>9</v>
      </c>
      <c r="GJ16" s="6">
        <f t="shared" si="75"/>
        <v>9</v>
      </c>
      <c r="GK16" s="6">
        <v>7</v>
      </c>
      <c r="GL16" s="11"/>
      <c r="GM16" s="24">
        <f t="shared" si="62"/>
        <v>8</v>
      </c>
      <c r="GN16" s="10"/>
      <c r="GO16" s="6"/>
      <c r="GP16" s="6">
        <f t="shared" si="63"/>
        <v>0</v>
      </c>
      <c r="GQ16" s="6"/>
      <c r="GR16" s="6"/>
      <c r="GS16" s="10">
        <f t="shared" si="64"/>
        <v>0</v>
      </c>
      <c r="GT16" s="56">
        <f t="shared" si="65"/>
        <v>8</v>
      </c>
      <c r="GU16" s="28">
        <v>9</v>
      </c>
      <c r="GV16" s="28">
        <v>9</v>
      </c>
      <c r="GW16" s="6">
        <f t="shared" si="66"/>
        <v>9</v>
      </c>
      <c r="GX16" s="6">
        <v>9</v>
      </c>
      <c r="GY16" s="11"/>
      <c r="GZ16" s="24">
        <f t="shared" si="67"/>
        <v>9</v>
      </c>
      <c r="HA16" s="10"/>
      <c r="HB16" s="6"/>
      <c r="HC16" s="6">
        <f t="shared" si="68"/>
        <v>0</v>
      </c>
      <c r="HD16" s="6"/>
      <c r="HE16" s="6"/>
      <c r="HF16" s="10">
        <f t="shared" si="69"/>
        <v>0</v>
      </c>
      <c r="HG16" s="56">
        <f t="shared" si="70"/>
        <v>9</v>
      </c>
      <c r="HH16" s="2">
        <f t="shared" si="71"/>
        <v>7.3</v>
      </c>
      <c r="HI16" s="83" t="str">
        <f t="shared" si="72"/>
        <v>KHÁ</v>
      </c>
    </row>
    <row r="17" spans="1:217" s="113" customFormat="1" ht="21.75" customHeight="1">
      <c r="A17" s="25">
        <v>8</v>
      </c>
      <c r="B17" s="156" t="s">
        <v>41</v>
      </c>
      <c r="C17" s="123" t="s">
        <v>49</v>
      </c>
      <c r="D17" s="123" t="str">
        <f t="shared" si="0"/>
        <v>123KK2573</v>
      </c>
      <c r="E17" s="150" t="s">
        <v>351</v>
      </c>
      <c r="F17" s="151" t="s">
        <v>352</v>
      </c>
      <c r="G17" s="153">
        <v>34159</v>
      </c>
      <c r="H17" s="109">
        <v>6</v>
      </c>
      <c r="I17" s="6">
        <v>7</v>
      </c>
      <c r="J17" s="6">
        <v>7</v>
      </c>
      <c r="K17" s="6">
        <v>6</v>
      </c>
      <c r="L17" s="1">
        <f t="shared" si="73"/>
        <v>6.5</v>
      </c>
      <c r="M17" s="6">
        <v>6</v>
      </c>
      <c r="N17" s="11"/>
      <c r="O17" s="24">
        <f t="shared" si="1"/>
        <v>6.3</v>
      </c>
      <c r="P17" s="10"/>
      <c r="Q17" s="6"/>
      <c r="R17" s="6">
        <f t="shared" si="2"/>
        <v>0</v>
      </c>
      <c r="S17" s="6"/>
      <c r="T17" s="6"/>
      <c r="U17" s="10">
        <f t="shared" si="3"/>
        <v>0</v>
      </c>
      <c r="V17" s="56">
        <f t="shared" si="4"/>
        <v>6.25</v>
      </c>
      <c r="W17" s="33">
        <v>6</v>
      </c>
      <c r="X17" s="6">
        <v>6</v>
      </c>
      <c r="Y17" s="6">
        <f t="shared" si="5"/>
        <v>6</v>
      </c>
      <c r="Z17" s="1">
        <v>4</v>
      </c>
      <c r="AA17" s="11"/>
      <c r="AB17" s="24">
        <f t="shared" si="6"/>
        <v>5</v>
      </c>
      <c r="AC17" s="10"/>
      <c r="AD17" s="6"/>
      <c r="AE17" s="6">
        <f t="shared" si="7"/>
        <v>0</v>
      </c>
      <c r="AF17" s="6"/>
      <c r="AG17" s="6"/>
      <c r="AH17" s="10">
        <f t="shared" si="8"/>
        <v>0</v>
      </c>
      <c r="AI17" s="56">
        <f t="shared" si="9"/>
        <v>5</v>
      </c>
      <c r="AJ17" s="33">
        <v>6</v>
      </c>
      <c r="AK17" s="3"/>
      <c r="AL17" s="6">
        <v>7</v>
      </c>
      <c r="AM17" s="1">
        <f>ROUND((AL17*2+AJ17)/3,1)</f>
        <v>6.7</v>
      </c>
      <c r="AN17" s="6">
        <v>7</v>
      </c>
      <c r="AO17" s="11"/>
      <c r="AP17" s="24">
        <f t="shared" si="10"/>
        <v>6.9</v>
      </c>
      <c r="AQ17" s="10"/>
      <c r="AR17" s="6"/>
      <c r="AS17" s="6">
        <f t="shared" si="11"/>
        <v>0</v>
      </c>
      <c r="AT17" s="6"/>
      <c r="AU17" s="6"/>
      <c r="AV17" s="10">
        <f t="shared" si="12"/>
        <v>0</v>
      </c>
      <c r="AW17" s="56">
        <f t="shared" si="13"/>
        <v>6.85</v>
      </c>
      <c r="AX17" s="75">
        <v>8</v>
      </c>
      <c r="AY17" s="6">
        <v>9</v>
      </c>
      <c r="AZ17" s="6">
        <v>5</v>
      </c>
      <c r="BA17" s="6">
        <v>7</v>
      </c>
      <c r="BB17" s="38">
        <f t="shared" si="14"/>
        <v>6.8</v>
      </c>
      <c r="BC17" s="6">
        <v>7</v>
      </c>
      <c r="BD17" s="11"/>
      <c r="BE17" s="24">
        <f t="shared" si="15"/>
        <v>6.9</v>
      </c>
      <c r="BF17" s="10"/>
      <c r="BG17" s="10"/>
      <c r="BH17" s="10"/>
      <c r="BI17" s="6"/>
      <c r="BJ17" s="6">
        <f t="shared" si="16"/>
        <v>0</v>
      </c>
      <c r="BK17" s="6"/>
      <c r="BL17" s="6"/>
      <c r="BM17" s="10">
        <f t="shared" si="17"/>
        <v>0</v>
      </c>
      <c r="BN17" s="56">
        <f t="shared" si="18"/>
        <v>6.9</v>
      </c>
      <c r="BO17" s="32">
        <v>8</v>
      </c>
      <c r="BP17" s="1">
        <v>8</v>
      </c>
      <c r="BQ17" s="1">
        <f t="shared" si="19"/>
        <v>8</v>
      </c>
      <c r="BR17" s="1">
        <v>5</v>
      </c>
      <c r="BS17" s="11"/>
      <c r="BT17" s="24">
        <f t="shared" si="20"/>
        <v>6.5</v>
      </c>
      <c r="BU17" s="10"/>
      <c r="BV17" s="6"/>
      <c r="BW17" s="6">
        <f t="shared" si="21"/>
        <v>0</v>
      </c>
      <c r="BX17" s="6"/>
      <c r="BY17" s="6"/>
      <c r="BZ17" s="10">
        <f t="shared" si="22"/>
        <v>0</v>
      </c>
      <c r="CA17" s="56">
        <f t="shared" si="23"/>
        <v>6.5</v>
      </c>
      <c r="CB17" s="33">
        <v>4</v>
      </c>
      <c r="CC17" s="6">
        <v>4</v>
      </c>
      <c r="CD17" s="6">
        <v>4</v>
      </c>
      <c r="CE17" s="6">
        <v>4</v>
      </c>
      <c r="CF17" s="6">
        <f t="shared" si="24"/>
        <v>4</v>
      </c>
      <c r="CG17" s="6">
        <v>2.5</v>
      </c>
      <c r="CH17" s="6">
        <v>8</v>
      </c>
      <c r="CI17" s="24">
        <f t="shared" si="25"/>
        <v>6</v>
      </c>
      <c r="CJ17" s="10"/>
      <c r="CK17" s="6"/>
      <c r="CL17" s="6">
        <f t="shared" si="26"/>
        <v>0</v>
      </c>
      <c r="CM17" s="6"/>
      <c r="CN17" s="6"/>
      <c r="CO17" s="10">
        <f t="shared" si="27"/>
        <v>0</v>
      </c>
      <c r="CP17" s="56">
        <f t="shared" si="28"/>
        <v>6</v>
      </c>
      <c r="CQ17" s="1">
        <v>6</v>
      </c>
      <c r="CR17" s="1">
        <v>8</v>
      </c>
      <c r="CS17" s="1">
        <f t="shared" si="76"/>
        <v>7.3</v>
      </c>
      <c r="CT17" s="1">
        <v>8</v>
      </c>
      <c r="CU17" s="11"/>
      <c r="CV17" s="24">
        <f t="shared" si="29"/>
        <v>7.7</v>
      </c>
      <c r="CW17" s="10"/>
      <c r="CX17" s="6"/>
      <c r="CY17" s="6">
        <f t="shared" si="30"/>
        <v>0</v>
      </c>
      <c r="CZ17" s="6"/>
      <c r="DA17" s="6"/>
      <c r="DB17" s="10">
        <f t="shared" si="31"/>
        <v>0</v>
      </c>
      <c r="DC17" s="56">
        <f t="shared" si="74"/>
        <v>7.65</v>
      </c>
      <c r="DD17" s="33">
        <v>8</v>
      </c>
      <c r="DE17" s="6">
        <v>6</v>
      </c>
      <c r="DF17" s="6">
        <f t="shared" si="32"/>
        <v>6.7</v>
      </c>
      <c r="DG17" s="6">
        <v>6</v>
      </c>
      <c r="DH17" s="11"/>
      <c r="DI17" s="24">
        <f t="shared" si="33"/>
        <v>6.4</v>
      </c>
      <c r="DJ17" s="10"/>
      <c r="DK17" s="6"/>
      <c r="DL17" s="6">
        <f t="shared" si="34"/>
        <v>0</v>
      </c>
      <c r="DM17" s="6"/>
      <c r="DN17" s="6"/>
      <c r="DO17" s="10">
        <f t="shared" si="35"/>
        <v>0</v>
      </c>
      <c r="DP17" s="56">
        <f t="shared" si="36"/>
        <v>6.35</v>
      </c>
      <c r="DQ17" s="1">
        <v>7</v>
      </c>
      <c r="DR17" s="1">
        <v>8</v>
      </c>
      <c r="DS17" s="1">
        <v>7</v>
      </c>
      <c r="DT17" s="1">
        <v>8</v>
      </c>
      <c r="DU17" s="1">
        <f t="shared" si="37"/>
        <v>7.5</v>
      </c>
      <c r="DV17" s="3">
        <v>6</v>
      </c>
      <c r="DW17" s="11"/>
      <c r="DX17" s="24">
        <f t="shared" si="38"/>
        <v>6.8</v>
      </c>
      <c r="DY17" s="10"/>
      <c r="DZ17" s="6"/>
      <c r="EA17" s="6">
        <f t="shared" si="39"/>
        <v>0</v>
      </c>
      <c r="EB17" s="6"/>
      <c r="EC17" s="6"/>
      <c r="ED17" s="10">
        <f t="shared" si="40"/>
        <v>0</v>
      </c>
      <c r="EE17" s="56">
        <f t="shared" si="41"/>
        <v>6.75</v>
      </c>
      <c r="EF17" s="4">
        <v>4</v>
      </c>
      <c r="EG17" s="4">
        <v>6</v>
      </c>
      <c r="EH17" s="1">
        <f t="shared" si="42"/>
        <v>5.333333333333333</v>
      </c>
      <c r="EI17" s="4">
        <v>6</v>
      </c>
      <c r="EJ17" s="11"/>
      <c r="EK17" s="24">
        <f t="shared" si="43"/>
        <v>5.7</v>
      </c>
      <c r="EL17" s="10"/>
      <c r="EM17" s="6"/>
      <c r="EN17" s="6">
        <f t="shared" si="44"/>
        <v>0</v>
      </c>
      <c r="EO17" s="6"/>
      <c r="EP17" s="6"/>
      <c r="EQ17" s="10">
        <f t="shared" si="45"/>
        <v>0</v>
      </c>
      <c r="ER17" s="56">
        <f t="shared" si="46"/>
        <v>5.6666666666666661</v>
      </c>
      <c r="ES17" s="1">
        <v>8</v>
      </c>
      <c r="ET17" s="1">
        <v>7</v>
      </c>
      <c r="EU17" s="1">
        <f t="shared" si="47"/>
        <v>7.333333333333333</v>
      </c>
      <c r="EV17" s="1">
        <v>7</v>
      </c>
      <c r="EW17" s="11"/>
      <c r="EX17" s="24">
        <f t="shared" si="48"/>
        <v>7.2</v>
      </c>
      <c r="EY17" s="10"/>
      <c r="EZ17" s="6"/>
      <c r="FA17" s="6">
        <f t="shared" si="49"/>
        <v>0</v>
      </c>
      <c r="FB17" s="6"/>
      <c r="FC17" s="6"/>
      <c r="FD17" s="10">
        <f t="shared" si="50"/>
        <v>0</v>
      </c>
      <c r="FE17" s="56">
        <f t="shared" si="51"/>
        <v>7.1666666666666661</v>
      </c>
      <c r="FF17" s="79"/>
      <c r="FG17" s="1"/>
      <c r="FH17" s="2"/>
      <c r="FI17" s="1"/>
      <c r="FJ17" s="11"/>
      <c r="FK17" s="24">
        <f t="shared" si="53"/>
        <v>0</v>
      </c>
      <c r="FL17" s="10"/>
      <c r="FM17" s="6"/>
      <c r="FN17" s="6">
        <f t="shared" si="54"/>
        <v>0</v>
      </c>
      <c r="FO17" s="6"/>
      <c r="FP17" s="6"/>
      <c r="FQ17" s="10">
        <f t="shared" si="55"/>
        <v>0</v>
      </c>
      <c r="FR17" s="56">
        <f t="shared" si="56"/>
        <v>0</v>
      </c>
      <c r="FS17" s="1">
        <v>6</v>
      </c>
      <c r="FT17" s="1">
        <v>7</v>
      </c>
      <c r="FU17" s="3">
        <f t="shared" si="57"/>
        <v>6.666666666666667</v>
      </c>
      <c r="FV17" s="3">
        <v>7</v>
      </c>
      <c r="FW17" s="11"/>
      <c r="FX17" s="24">
        <f t="shared" si="58"/>
        <v>6.8</v>
      </c>
      <c r="FY17" s="10"/>
      <c r="FZ17" s="6"/>
      <c r="GA17" s="6">
        <f t="shared" si="59"/>
        <v>0</v>
      </c>
      <c r="GB17" s="6"/>
      <c r="GC17" s="6"/>
      <c r="GD17" s="10">
        <f t="shared" si="60"/>
        <v>0</v>
      </c>
      <c r="GE17" s="56">
        <f t="shared" si="61"/>
        <v>6.8333333333333339</v>
      </c>
      <c r="GF17" s="28">
        <v>8</v>
      </c>
      <c r="GG17" s="28">
        <v>9</v>
      </c>
      <c r="GH17" s="28">
        <v>8</v>
      </c>
      <c r="GI17" s="28">
        <v>8</v>
      </c>
      <c r="GJ17" s="6">
        <f t="shared" si="75"/>
        <v>8.1999999999999993</v>
      </c>
      <c r="GK17" s="6">
        <v>7</v>
      </c>
      <c r="GL17" s="11"/>
      <c r="GM17" s="24">
        <f t="shared" si="62"/>
        <v>7.6</v>
      </c>
      <c r="GN17" s="10"/>
      <c r="GO17" s="6"/>
      <c r="GP17" s="6">
        <f t="shared" si="63"/>
        <v>0</v>
      </c>
      <c r="GQ17" s="6"/>
      <c r="GR17" s="6"/>
      <c r="GS17" s="10">
        <f t="shared" si="64"/>
        <v>0</v>
      </c>
      <c r="GT17" s="56">
        <f t="shared" si="65"/>
        <v>7.6</v>
      </c>
      <c r="GU17" s="28">
        <v>8</v>
      </c>
      <c r="GV17" s="28">
        <v>7</v>
      </c>
      <c r="GW17" s="6">
        <f t="shared" si="66"/>
        <v>7.3</v>
      </c>
      <c r="GX17" s="6">
        <v>8</v>
      </c>
      <c r="GY17" s="11"/>
      <c r="GZ17" s="24">
        <f t="shared" si="67"/>
        <v>7.7</v>
      </c>
      <c r="HA17" s="10"/>
      <c r="HB17" s="6"/>
      <c r="HC17" s="6">
        <f t="shared" si="68"/>
        <v>0</v>
      </c>
      <c r="HD17" s="6"/>
      <c r="HE17" s="6"/>
      <c r="HF17" s="10">
        <f t="shared" si="69"/>
        <v>0</v>
      </c>
      <c r="HG17" s="56">
        <f t="shared" si="70"/>
        <v>7.65</v>
      </c>
      <c r="HH17" s="2">
        <f t="shared" si="71"/>
        <v>6.4</v>
      </c>
      <c r="HI17" s="83" t="str">
        <f t="shared" si="72"/>
        <v>TB KHÁ</v>
      </c>
    </row>
    <row r="18" spans="1:217" s="113" customFormat="1" ht="21.75" customHeight="1">
      <c r="A18" s="25">
        <v>9</v>
      </c>
      <c r="B18" s="156" t="s">
        <v>41</v>
      </c>
      <c r="C18" s="123" t="s">
        <v>50</v>
      </c>
      <c r="D18" s="123" t="str">
        <f t="shared" si="0"/>
        <v>123KK2574</v>
      </c>
      <c r="E18" s="150" t="s">
        <v>160</v>
      </c>
      <c r="F18" s="151" t="s">
        <v>194</v>
      </c>
      <c r="G18" s="153">
        <v>33775</v>
      </c>
      <c r="H18" s="34">
        <v>6</v>
      </c>
      <c r="I18" s="6">
        <v>9</v>
      </c>
      <c r="J18" s="6">
        <v>9</v>
      </c>
      <c r="K18" s="6">
        <v>6</v>
      </c>
      <c r="L18" s="1">
        <f t="shared" si="73"/>
        <v>7.5</v>
      </c>
      <c r="M18" s="6">
        <v>7</v>
      </c>
      <c r="N18" s="11"/>
      <c r="O18" s="24">
        <f t="shared" si="1"/>
        <v>7.3</v>
      </c>
      <c r="P18" s="10"/>
      <c r="Q18" s="6"/>
      <c r="R18" s="6">
        <f t="shared" si="2"/>
        <v>0</v>
      </c>
      <c r="S18" s="6"/>
      <c r="T18" s="6"/>
      <c r="U18" s="10">
        <f t="shared" si="3"/>
        <v>0</v>
      </c>
      <c r="V18" s="56">
        <f t="shared" si="4"/>
        <v>7.25</v>
      </c>
      <c r="W18" s="33">
        <v>7</v>
      </c>
      <c r="X18" s="6">
        <v>5</v>
      </c>
      <c r="Y18" s="6">
        <f t="shared" si="5"/>
        <v>5.7</v>
      </c>
      <c r="Z18" s="1">
        <v>7</v>
      </c>
      <c r="AA18" s="11"/>
      <c r="AB18" s="24">
        <f t="shared" si="6"/>
        <v>6.4</v>
      </c>
      <c r="AC18" s="10"/>
      <c r="AD18" s="6"/>
      <c r="AE18" s="6">
        <f t="shared" si="7"/>
        <v>0</v>
      </c>
      <c r="AF18" s="6"/>
      <c r="AG18" s="6"/>
      <c r="AH18" s="10">
        <f t="shared" si="8"/>
        <v>0</v>
      </c>
      <c r="AI18" s="56">
        <f t="shared" si="9"/>
        <v>6.35</v>
      </c>
      <c r="AJ18" s="33"/>
      <c r="AK18" s="6"/>
      <c r="AL18" s="1"/>
      <c r="AM18" s="6"/>
      <c r="AN18" s="6"/>
      <c r="AO18" s="11"/>
      <c r="AP18" s="24">
        <f t="shared" si="10"/>
        <v>0</v>
      </c>
      <c r="AQ18" s="10"/>
      <c r="AR18" s="6"/>
      <c r="AS18" s="6">
        <f t="shared" si="11"/>
        <v>0</v>
      </c>
      <c r="AT18" s="6"/>
      <c r="AU18" s="6"/>
      <c r="AV18" s="10">
        <f t="shared" si="12"/>
        <v>0</v>
      </c>
      <c r="AW18" s="56">
        <f t="shared" si="13"/>
        <v>0</v>
      </c>
      <c r="AX18" s="33">
        <v>9</v>
      </c>
      <c r="AY18" s="6">
        <v>10</v>
      </c>
      <c r="AZ18" s="6">
        <v>6.8</v>
      </c>
      <c r="BA18" s="6">
        <v>7.6</v>
      </c>
      <c r="BB18" s="38">
        <f t="shared" si="14"/>
        <v>8</v>
      </c>
      <c r="BC18" s="6">
        <v>4.4000000000000004</v>
      </c>
      <c r="BD18" s="11"/>
      <c r="BE18" s="24">
        <f t="shared" si="15"/>
        <v>6.2</v>
      </c>
      <c r="BF18" s="10"/>
      <c r="BG18" s="10"/>
      <c r="BH18" s="10"/>
      <c r="BI18" s="6"/>
      <c r="BJ18" s="6">
        <f t="shared" si="16"/>
        <v>0</v>
      </c>
      <c r="BK18" s="6"/>
      <c r="BL18" s="6"/>
      <c r="BM18" s="10">
        <f t="shared" si="17"/>
        <v>0</v>
      </c>
      <c r="BN18" s="56">
        <f t="shared" si="18"/>
        <v>6.2</v>
      </c>
      <c r="BO18" s="28">
        <v>8.5</v>
      </c>
      <c r="BP18" s="28">
        <v>8.5</v>
      </c>
      <c r="BQ18" s="6">
        <f t="shared" ref="BQ18" si="77">ROUND((BO18+BP18*2)/3,1)</f>
        <v>8.5</v>
      </c>
      <c r="BR18" s="6">
        <v>5</v>
      </c>
      <c r="BS18" s="11"/>
      <c r="BT18" s="24">
        <f t="shared" si="20"/>
        <v>6.8</v>
      </c>
      <c r="BU18" s="10"/>
      <c r="BV18" s="6"/>
      <c r="BW18" s="6">
        <f t="shared" si="21"/>
        <v>0</v>
      </c>
      <c r="BX18" s="6"/>
      <c r="BY18" s="6"/>
      <c r="BZ18" s="10">
        <f t="shared" si="22"/>
        <v>0</v>
      </c>
      <c r="CA18" s="56">
        <f t="shared" si="23"/>
        <v>6.75</v>
      </c>
      <c r="CB18" s="32"/>
      <c r="CC18" s="1"/>
      <c r="CD18" s="1"/>
      <c r="CE18" s="1"/>
      <c r="CF18" s="1"/>
      <c r="CG18" s="1"/>
      <c r="CH18" s="1"/>
      <c r="CI18" s="24">
        <f t="shared" si="25"/>
        <v>0</v>
      </c>
      <c r="CJ18" s="10"/>
      <c r="CK18" s="6"/>
      <c r="CL18" s="6">
        <f t="shared" si="26"/>
        <v>0</v>
      </c>
      <c r="CM18" s="6"/>
      <c r="CN18" s="6"/>
      <c r="CO18" s="10">
        <f t="shared" si="27"/>
        <v>0</v>
      </c>
      <c r="CP18" s="56">
        <f t="shared" si="28"/>
        <v>0</v>
      </c>
      <c r="CQ18" s="1">
        <v>8</v>
      </c>
      <c r="CR18" s="1">
        <v>8</v>
      </c>
      <c r="CS18" s="1">
        <f t="shared" si="76"/>
        <v>8</v>
      </c>
      <c r="CT18" s="1">
        <v>7</v>
      </c>
      <c r="CU18" s="11"/>
      <c r="CV18" s="24">
        <f t="shared" si="29"/>
        <v>7.5</v>
      </c>
      <c r="CW18" s="10"/>
      <c r="CX18" s="6"/>
      <c r="CY18" s="6">
        <f t="shared" si="30"/>
        <v>0</v>
      </c>
      <c r="CZ18" s="6"/>
      <c r="DA18" s="6"/>
      <c r="DB18" s="10">
        <f t="shared" si="31"/>
        <v>0</v>
      </c>
      <c r="DC18" s="56">
        <f t="shared" si="74"/>
        <v>7.5</v>
      </c>
      <c r="DD18" s="33">
        <v>7</v>
      </c>
      <c r="DE18" s="6">
        <v>7</v>
      </c>
      <c r="DF18" s="6">
        <f t="shared" si="32"/>
        <v>7</v>
      </c>
      <c r="DG18" s="6">
        <v>7</v>
      </c>
      <c r="DH18" s="11"/>
      <c r="DI18" s="24">
        <f t="shared" si="33"/>
        <v>7</v>
      </c>
      <c r="DJ18" s="10"/>
      <c r="DK18" s="6"/>
      <c r="DL18" s="6">
        <f t="shared" si="34"/>
        <v>0</v>
      </c>
      <c r="DM18" s="6"/>
      <c r="DN18" s="6"/>
      <c r="DO18" s="10">
        <f t="shared" si="35"/>
        <v>0</v>
      </c>
      <c r="DP18" s="56">
        <f t="shared" si="36"/>
        <v>7</v>
      </c>
      <c r="DQ18" s="9">
        <v>8</v>
      </c>
      <c r="DR18" s="9">
        <v>0</v>
      </c>
      <c r="DS18" s="9">
        <v>0</v>
      </c>
      <c r="DT18" s="9">
        <v>0</v>
      </c>
      <c r="DU18" s="9">
        <f t="shared" si="37"/>
        <v>1.3333333333333333</v>
      </c>
      <c r="DV18" s="35">
        <v>7</v>
      </c>
      <c r="DW18" s="90">
        <v>7</v>
      </c>
      <c r="DX18" s="7">
        <f t="shared" si="38"/>
        <v>4.2</v>
      </c>
      <c r="DY18" s="7"/>
      <c r="DZ18" s="9"/>
      <c r="EA18" s="9">
        <f t="shared" si="39"/>
        <v>0</v>
      </c>
      <c r="EB18" s="9"/>
      <c r="EC18" s="9"/>
      <c r="ED18" s="7">
        <f t="shared" si="40"/>
        <v>0</v>
      </c>
      <c r="EE18" s="7">
        <f t="shared" si="41"/>
        <v>4.166666666666667</v>
      </c>
      <c r="EF18" s="54">
        <v>0</v>
      </c>
      <c r="EG18" s="54">
        <v>6</v>
      </c>
      <c r="EH18" s="54">
        <f t="shared" si="42"/>
        <v>4</v>
      </c>
      <c r="EI18" s="54">
        <v>5</v>
      </c>
      <c r="EJ18" s="94">
        <v>7</v>
      </c>
      <c r="EK18" s="55">
        <f t="shared" si="43"/>
        <v>5.5</v>
      </c>
      <c r="EL18" s="10"/>
      <c r="EM18" s="6"/>
      <c r="EN18" s="6">
        <f t="shared" si="44"/>
        <v>0</v>
      </c>
      <c r="EO18" s="6"/>
      <c r="EP18" s="6"/>
      <c r="EQ18" s="10">
        <f t="shared" si="45"/>
        <v>0</v>
      </c>
      <c r="ER18" s="55">
        <f t="shared" si="46"/>
        <v>5.5</v>
      </c>
      <c r="ES18" s="1">
        <v>8</v>
      </c>
      <c r="ET18" s="1">
        <v>8</v>
      </c>
      <c r="EU18" s="1">
        <f t="shared" si="47"/>
        <v>8</v>
      </c>
      <c r="EV18" s="1">
        <v>7</v>
      </c>
      <c r="EW18" s="11"/>
      <c r="EX18" s="24">
        <f t="shared" si="48"/>
        <v>7.5</v>
      </c>
      <c r="EY18" s="10"/>
      <c r="EZ18" s="6"/>
      <c r="FA18" s="6">
        <f t="shared" si="49"/>
        <v>0</v>
      </c>
      <c r="FB18" s="6"/>
      <c r="FC18" s="6"/>
      <c r="FD18" s="10">
        <f t="shared" si="50"/>
        <v>0</v>
      </c>
      <c r="FE18" s="56">
        <f t="shared" si="51"/>
        <v>7.5</v>
      </c>
      <c r="FF18" s="28">
        <v>8</v>
      </c>
      <c r="FG18" s="28">
        <v>7</v>
      </c>
      <c r="FH18" s="6">
        <f t="shared" ref="FH18" si="78">ROUND((FF18+FG18*2)/3,1)</f>
        <v>7.3</v>
      </c>
      <c r="FI18" s="6">
        <v>7</v>
      </c>
      <c r="FJ18" s="11"/>
      <c r="FK18" s="24">
        <f t="shared" si="53"/>
        <v>7.2</v>
      </c>
      <c r="FL18" s="10"/>
      <c r="FM18" s="6"/>
      <c r="FN18" s="6">
        <f t="shared" si="54"/>
        <v>0</v>
      </c>
      <c r="FO18" s="6"/>
      <c r="FP18" s="6"/>
      <c r="FQ18" s="10">
        <f t="shared" si="55"/>
        <v>0</v>
      </c>
      <c r="FR18" s="56">
        <f t="shared" si="56"/>
        <v>7.15</v>
      </c>
      <c r="FS18" s="1">
        <v>7</v>
      </c>
      <c r="FT18" s="1">
        <v>8</v>
      </c>
      <c r="FU18" s="3">
        <f t="shared" si="57"/>
        <v>7.666666666666667</v>
      </c>
      <c r="FV18" s="3">
        <v>6</v>
      </c>
      <c r="FW18" s="11"/>
      <c r="FX18" s="24">
        <f t="shared" si="58"/>
        <v>6.8</v>
      </c>
      <c r="FY18" s="10"/>
      <c r="FZ18" s="6"/>
      <c r="GA18" s="6">
        <f t="shared" si="59"/>
        <v>0</v>
      </c>
      <c r="GB18" s="6"/>
      <c r="GC18" s="6"/>
      <c r="GD18" s="10">
        <f t="shared" si="60"/>
        <v>0</v>
      </c>
      <c r="GE18" s="56">
        <f t="shared" si="61"/>
        <v>6.8333333333333339</v>
      </c>
      <c r="GF18" s="28">
        <v>8</v>
      </c>
      <c r="GG18" s="28">
        <v>10</v>
      </c>
      <c r="GH18" s="28">
        <v>9</v>
      </c>
      <c r="GI18" s="28">
        <v>8</v>
      </c>
      <c r="GJ18" s="6">
        <f t="shared" si="75"/>
        <v>8.6999999999999993</v>
      </c>
      <c r="GK18" s="6">
        <v>6</v>
      </c>
      <c r="GL18" s="11"/>
      <c r="GM18" s="24">
        <f t="shared" si="62"/>
        <v>7.4</v>
      </c>
      <c r="GN18" s="10"/>
      <c r="GO18" s="6"/>
      <c r="GP18" s="6">
        <f t="shared" si="63"/>
        <v>0</v>
      </c>
      <c r="GQ18" s="6"/>
      <c r="GR18" s="6"/>
      <c r="GS18" s="10">
        <f t="shared" si="64"/>
        <v>0</v>
      </c>
      <c r="GT18" s="56">
        <f t="shared" si="65"/>
        <v>7.35</v>
      </c>
      <c r="GU18" s="28">
        <v>7</v>
      </c>
      <c r="GV18" s="28">
        <v>8</v>
      </c>
      <c r="GW18" s="6">
        <f t="shared" si="66"/>
        <v>7.7</v>
      </c>
      <c r="GX18" s="6">
        <v>8</v>
      </c>
      <c r="GY18" s="11"/>
      <c r="GZ18" s="24">
        <f t="shared" si="67"/>
        <v>7.9</v>
      </c>
      <c r="HA18" s="10"/>
      <c r="HB18" s="6"/>
      <c r="HC18" s="6">
        <f t="shared" si="68"/>
        <v>0</v>
      </c>
      <c r="HD18" s="6"/>
      <c r="HE18" s="6"/>
      <c r="HF18" s="10">
        <f t="shared" si="69"/>
        <v>0</v>
      </c>
      <c r="HG18" s="56">
        <f t="shared" si="70"/>
        <v>7.85</v>
      </c>
      <c r="HH18" s="2">
        <f t="shared" si="71"/>
        <v>5.7</v>
      </c>
      <c r="HI18" s="83" t="str">
        <f t="shared" si="72"/>
        <v>TB</v>
      </c>
    </row>
    <row r="19" spans="1:217">
      <c r="A19" s="19"/>
      <c r="B19" s="20"/>
      <c r="C19" s="20"/>
      <c r="D19" s="20"/>
      <c r="E19" s="20"/>
      <c r="F19" s="20"/>
      <c r="G19" s="20"/>
    </row>
  </sheetData>
  <autoFilter ref="A9:HI18"/>
  <mergeCells count="261">
    <mergeCell ref="GT7:GT9"/>
    <mergeCell ref="GF8:GF9"/>
    <mergeCell ref="GU6:HF6"/>
    <mergeCell ref="GU7:GZ7"/>
    <mergeCell ref="HA7:HF7"/>
    <mergeCell ref="GN8:GN9"/>
    <mergeCell ref="GO8:GO9"/>
    <mergeCell ref="GL8:GL9"/>
    <mergeCell ref="GG8:GG9"/>
    <mergeCell ref="GF6:GS6"/>
    <mergeCell ref="GF7:GM7"/>
    <mergeCell ref="GN7:GS7"/>
    <mergeCell ref="GP8:GP9"/>
    <mergeCell ref="GI8:GI9"/>
    <mergeCell ref="GJ8:GJ9"/>
    <mergeCell ref="GK8:GK9"/>
    <mergeCell ref="GQ8:GQ9"/>
    <mergeCell ref="GR8:GR9"/>
    <mergeCell ref="GS8:GS9"/>
    <mergeCell ref="HG7:HG9"/>
    <mergeCell ref="GU8:GU9"/>
    <mergeCell ref="GV8:GV9"/>
    <mergeCell ref="GW8:GW9"/>
    <mergeCell ref="GX8:GX9"/>
    <mergeCell ref="GY8:GY9"/>
    <mergeCell ref="GZ8:GZ9"/>
    <mergeCell ref="HE8:HE9"/>
    <mergeCell ref="HF8:HF9"/>
    <mergeCell ref="HA8:HA9"/>
    <mergeCell ref="HB8:HB9"/>
    <mergeCell ref="HC8:HC9"/>
    <mergeCell ref="HD8:HD9"/>
    <mergeCell ref="GE7:GE9"/>
    <mergeCell ref="GC8:GC9"/>
    <mergeCell ref="FS8:FS9"/>
    <mergeCell ref="GA8:GA9"/>
    <mergeCell ref="GB8:GB9"/>
    <mergeCell ref="FX8:FX9"/>
    <mergeCell ref="FT8:FT9"/>
    <mergeCell ref="FU8:FU9"/>
    <mergeCell ref="GM8:GM9"/>
    <mergeCell ref="FV8:FV9"/>
    <mergeCell ref="FW8:FW9"/>
    <mergeCell ref="GD8:GD9"/>
    <mergeCell ref="FS6:GD6"/>
    <mergeCell ref="FS7:FX7"/>
    <mergeCell ref="FY7:GD7"/>
    <mergeCell ref="FG8:FG9"/>
    <mergeCell ref="FH8:FH9"/>
    <mergeCell ref="FF7:FK7"/>
    <mergeCell ref="FY8:FY9"/>
    <mergeCell ref="FZ8:FZ9"/>
    <mergeCell ref="FK8:FK9"/>
    <mergeCell ref="FJ8:FJ9"/>
    <mergeCell ref="FI8:FI9"/>
    <mergeCell ref="FF8:FF9"/>
    <mergeCell ref="FR7:FR9"/>
    <mergeCell ref="FM8:FM9"/>
    <mergeCell ref="FN8:FN9"/>
    <mergeCell ref="FO8:FO9"/>
    <mergeCell ref="FL8:FL9"/>
    <mergeCell ref="FP8:FP9"/>
    <mergeCell ref="FQ8:FQ9"/>
    <mergeCell ref="FF6:FQ6"/>
    <mergeCell ref="FL7:FQ7"/>
    <mergeCell ref="ES6:FD6"/>
    <mergeCell ref="FE7:FE9"/>
    <mergeCell ref="EY7:FD7"/>
    <mergeCell ref="ES7:EX7"/>
    <mergeCell ref="EV8:EV9"/>
    <mergeCell ref="EW8:EW9"/>
    <mergeCell ref="EX8:EX9"/>
    <mergeCell ref="FB8:FB9"/>
    <mergeCell ref="FC8:FC9"/>
    <mergeCell ref="ES8:ES9"/>
    <mergeCell ref="ET8:ET9"/>
    <mergeCell ref="EU8:EU9"/>
    <mergeCell ref="EY8:EY9"/>
    <mergeCell ref="EZ8:EZ9"/>
    <mergeCell ref="FA8:FA9"/>
    <mergeCell ref="FD8:FD9"/>
    <mergeCell ref="ER7:ER9"/>
    <mergeCell ref="EF8:EF9"/>
    <mergeCell ref="EG8:EG9"/>
    <mergeCell ref="EH8:EH9"/>
    <mergeCell ref="EI8:EI9"/>
    <mergeCell ref="EO8:EO9"/>
    <mergeCell ref="EQ8:EQ9"/>
    <mergeCell ref="EE7:EE9"/>
    <mergeCell ref="EA8:EA9"/>
    <mergeCell ref="EF7:EK7"/>
    <mergeCell ref="EC8:EC9"/>
    <mergeCell ref="ED8:ED9"/>
    <mergeCell ref="A3:G3"/>
    <mergeCell ref="A4:G4"/>
    <mergeCell ref="A6:A9"/>
    <mergeCell ref="DT8:DT9"/>
    <mergeCell ref="EB8:EB9"/>
    <mergeCell ref="DS8:DS9"/>
    <mergeCell ref="B6:D9"/>
    <mergeCell ref="E6:F9"/>
    <mergeCell ref="W7:AB7"/>
    <mergeCell ref="CV8:CV9"/>
    <mergeCell ref="CW8:CW9"/>
    <mergeCell ref="CX8:CX9"/>
    <mergeCell ref="CY8:CY9"/>
    <mergeCell ref="CZ8:CZ9"/>
    <mergeCell ref="CR8:CR9"/>
    <mergeCell ref="CH8:CH9"/>
    <mergeCell ref="CE8:CE9"/>
    <mergeCell ref="CO8:CO9"/>
    <mergeCell ref="DP7:DP9"/>
    <mergeCell ref="DJ8:DJ9"/>
    <mergeCell ref="DJ7:DO7"/>
    <mergeCell ref="DN8:DN9"/>
    <mergeCell ref="DD8:DD9"/>
    <mergeCell ref="AS8:AS9"/>
    <mergeCell ref="CM8:CM9"/>
    <mergeCell ref="EF6:EQ6"/>
    <mergeCell ref="EJ8:EJ9"/>
    <mergeCell ref="EK8:EK9"/>
    <mergeCell ref="EL7:EQ7"/>
    <mergeCell ref="EL8:EL9"/>
    <mergeCell ref="EP8:EP9"/>
    <mergeCell ref="EM8:EM9"/>
    <mergeCell ref="EN8:EN9"/>
    <mergeCell ref="DZ8:DZ9"/>
    <mergeCell ref="DQ6:ED6"/>
    <mergeCell ref="DQ7:DX7"/>
    <mergeCell ref="DY7:ED7"/>
    <mergeCell ref="DU8:DU9"/>
    <mergeCell ref="DV8:DV9"/>
    <mergeCell ref="DW8:DW9"/>
    <mergeCell ref="DX8:DX9"/>
    <mergeCell ref="DY8:DY9"/>
    <mergeCell ref="DQ8:DQ9"/>
    <mergeCell ref="DR8:DR9"/>
    <mergeCell ref="CQ6:DB6"/>
    <mergeCell ref="CU8:CU9"/>
    <mergeCell ref="DA8:DA9"/>
    <mergeCell ref="DB8:DB9"/>
    <mergeCell ref="CQ7:CV7"/>
    <mergeCell ref="CW7:DB7"/>
    <mergeCell ref="CS8:CS9"/>
    <mergeCell ref="CT8:CT9"/>
    <mergeCell ref="CQ8:CQ9"/>
    <mergeCell ref="DC7:DC9"/>
    <mergeCell ref="DD6:DO6"/>
    <mergeCell ref="DK8:DK9"/>
    <mergeCell ref="DM8:DM9"/>
    <mergeCell ref="DL8:DL9"/>
    <mergeCell ref="DI8:DI9"/>
    <mergeCell ref="DF8:DF9"/>
    <mergeCell ref="DG8:DG9"/>
    <mergeCell ref="DH8:DH9"/>
    <mergeCell ref="DD7:DI7"/>
    <mergeCell ref="DE8:DE9"/>
    <mergeCell ref="DO8:DO9"/>
    <mergeCell ref="T8:T9"/>
    <mergeCell ref="X8:X9"/>
    <mergeCell ref="Z8:Z9"/>
    <mergeCell ref="L8:L9"/>
    <mergeCell ref="R8:R9"/>
    <mergeCell ref="U8:U9"/>
    <mergeCell ref="V7:V9"/>
    <mergeCell ref="P7:U7"/>
    <mergeCell ref="H7:O7"/>
    <mergeCell ref="S8:S9"/>
    <mergeCell ref="H8:H9"/>
    <mergeCell ref="I8:I9"/>
    <mergeCell ref="K8:K9"/>
    <mergeCell ref="J8:J9"/>
    <mergeCell ref="M8:M9"/>
    <mergeCell ref="N8:N9"/>
    <mergeCell ref="O8:O9"/>
    <mergeCell ref="P8:P9"/>
    <mergeCell ref="Q8:Q9"/>
    <mergeCell ref="AX7:BE7"/>
    <mergeCell ref="BV8:BV9"/>
    <mergeCell ref="BU7:BZ7"/>
    <mergeCell ref="BO8:BO9"/>
    <mergeCell ref="BH8:BH9"/>
    <mergeCell ref="BM8:BM9"/>
    <mergeCell ref="BN7:BN9"/>
    <mergeCell ref="BO7:BT7"/>
    <mergeCell ref="CB8:CB9"/>
    <mergeCell ref="BU8:BU9"/>
    <mergeCell ref="CB7:CI7"/>
    <mergeCell ref="CF8:CF9"/>
    <mergeCell ref="BI8:BI9"/>
    <mergeCell ref="BF7:BM7"/>
    <mergeCell ref="BJ8:BJ9"/>
    <mergeCell ref="BF8:BF9"/>
    <mergeCell ref="BL8:BL9"/>
    <mergeCell ref="BX8:BX9"/>
    <mergeCell ref="BY8:BY9"/>
    <mergeCell ref="BE8:BE9"/>
    <mergeCell ref="AQ7:AV7"/>
    <mergeCell ref="CP7:CP9"/>
    <mergeCell ref="CI8:CI9"/>
    <mergeCell ref="AG8:AG9"/>
    <mergeCell ref="AH8:AH9"/>
    <mergeCell ref="AK8:AK9"/>
    <mergeCell ref="AI7:AI9"/>
    <mergeCell ref="AC7:AH7"/>
    <mergeCell ref="CA7:CA9"/>
    <mergeCell ref="BG8:BG9"/>
    <mergeCell ref="BK8:BK9"/>
    <mergeCell ref="CN8:CN9"/>
    <mergeCell ref="CK8:CK9"/>
    <mergeCell ref="CJ8:CJ9"/>
    <mergeCell ref="CL8:CL9"/>
    <mergeCell ref="CG8:CG9"/>
    <mergeCell ref="CC8:CC9"/>
    <mergeCell ref="CD8:CD9"/>
    <mergeCell ref="AY8:AY9"/>
    <mergeCell ref="AJ8:AJ9"/>
    <mergeCell ref="BZ8:BZ9"/>
    <mergeCell ref="AW7:AW9"/>
    <mergeCell ref="BR8:BR9"/>
    <mergeCell ref="AX8:AX9"/>
    <mergeCell ref="G6:G9"/>
    <mergeCell ref="HH6:HH9"/>
    <mergeCell ref="HI6:HI9"/>
    <mergeCell ref="GH8:GH9"/>
    <mergeCell ref="H6:U6"/>
    <mergeCell ref="W6:AH6"/>
    <mergeCell ref="AJ6:AV6"/>
    <mergeCell ref="AX6:BM6"/>
    <mergeCell ref="AL8:AL9"/>
    <mergeCell ref="AO8:AO9"/>
    <mergeCell ref="BO6:BZ6"/>
    <mergeCell ref="BQ8:BQ9"/>
    <mergeCell ref="BW8:BW9"/>
    <mergeCell ref="BP8:BP9"/>
    <mergeCell ref="CB6:CO6"/>
    <mergeCell ref="BT8:BT9"/>
    <mergeCell ref="BS8:BS9"/>
    <mergeCell ref="CJ7:CO7"/>
    <mergeCell ref="AJ7:AP7"/>
    <mergeCell ref="BA8:BA9"/>
    <mergeCell ref="AN8:AN9"/>
    <mergeCell ref="AM8:AM9"/>
    <mergeCell ref="AP8:AP9"/>
    <mergeCell ref="BC8:BC9"/>
    <mergeCell ref="AB8:AB9"/>
    <mergeCell ref="AD8:AD9"/>
    <mergeCell ref="AF8:AF9"/>
    <mergeCell ref="Y8:Y9"/>
    <mergeCell ref="BD8:BD9"/>
    <mergeCell ref="W8:W9"/>
    <mergeCell ref="AV8:AV9"/>
    <mergeCell ref="BB8:BB9"/>
    <mergeCell ref="AZ8:AZ9"/>
    <mergeCell ref="AU8:AU9"/>
    <mergeCell ref="AT8:AT9"/>
    <mergeCell ref="AE8:AE9"/>
    <mergeCell ref="AC8:AC9"/>
    <mergeCell ref="AA8:AA9"/>
    <mergeCell ref="AQ8:AQ9"/>
    <mergeCell ref="AR8:AR9"/>
  </mergeCells>
  <phoneticPr fontId="5" type="noConversion"/>
  <conditionalFormatting sqref="E11:G16">
    <cfRule type="expression" dxfId="3" priority="1" stopIfTrue="1">
      <formula>"11XD2"</formula>
    </cfRule>
  </conditionalFormatting>
  <pageMargins left="0.25" right="0" top="0.5" bottom="0.25" header="0.25" footer="0.2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HE22"/>
  <sheetViews>
    <sheetView workbookViewId="0">
      <pane xSplit="7" ySplit="9" topLeftCell="H10" activePane="bottomRight" state="frozen"/>
      <selection pane="topRight" activeCell="F1" sqref="F1"/>
      <selection pane="bottomLeft" activeCell="A10" sqref="A10"/>
      <selection pane="bottomRight" activeCell="A10" sqref="A10:A18"/>
    </sheetView>
  </sheetViews>
  <sheetFormatPr defaultRowHeight="11.25"/>
  <cols>
    <col min="1" max="1" width="2.7109375" style="12" customWidth="1"/>
    <col min="2" max="2" width="8.28515625" style="12" customWidth="1"/>
    <col min="3" max="3" width="5" style="12" customWidth="1"/>
    <col min="4" max="4" width="9.5703125" style="12" customWidth="1"/>
    <col min="5" max="5" width="17" style="12" customWidth="1"/>
    <col min="6" max="6" width="9.7109375" style="12" customWidth="1"/>
    <col min="7" max="7" width="8.28515625" style="12" customWidth="1"/>
    <col min="8" max="15" width="3.42578125" style="12" customWidth="1"/>
    <col min="16" max="21" width="3.42578125" style="12" hidden="1" customWidth="1"/>
    <col min="22" max="24" width="3.42578125" style="12" customWidth="1"/>
    <col min="25" max="25" width="3.42578125" style="23" customWidth="1"/>
    <col min="26" max="28" width="3.42578125" style="12" customWidth="1"/>
    <col min="29" max="34" width="3.42578125" style="12" hidden="1" customWidth="1"/>
    <col min="35" max="35" width="3.42578125" style="12" customWidth="1"/>
    <col min="36" max="41" width="3.140625" style="12" customWidth="1"/>
    <col min="42" max="42" width="4.140625" style="12" bestFit="1" customWidth="1"/>
    <col min="43" max="44" width="3.28515625" style="12" bestFit="1" customWidth="1"/>
    <col min="45" max="45" width="3.140625" style="12" bestFit="1" customWidth="1"/>
    <col min="46" max="47" width="3.7109375" style="12" bestFit="1" customWidth="1"/>
    <col min="48" max="48" width="4.140625" style="12" bestFit="1" customWidth="1"/>
    <col min="49" max="49" width="5" style="12" customWidth="1"/>
    <col min="50" max="53" width="3.42578125" style="12" customWidth="1"/>
    <col min="54" max="54" width="3.42578125" style="23" customWidth="1"/>
    <col min="55" max="57" width="3.42578125" style="12" customWidth="1"/>
    <col min="58" max="63" width="3.42578125" style="12" hidden="1" customWidth="1"/>
    <col min="64" max="64" width="3.42578125" style="12" customWidth="1"/>
    <col min="65" max="85" width="3.140625" style="12" customWidth="1"/>
    <col min="86" max="91" width="3.140625" style="12" hidden="1" customWidth="1"/>
    <col min="92" max="92" width="3.85546875" style="12" customWidth="1"/>
    <col min="93" max="98" width="3.42578125" style="12" customWidth="1"/>
    <col min="99" max="104" width="3.42578125" style="12" hidden="1" customWidth="1"/>
    <col min="105" max="107" width="3.42578125" style="12" customWidth="1"/>
    <col min="108" max="108" width="3.42578125" style="23" customWidth="1"/>
    <col min="109" max="110" width="3.42578125" style="12" customWidth="1"/>
    <col min="111" max="111" width="4.140625" style="12" bestFit="1" customWidth="1"/>
    <col min="112" max="113" width="3.7109375" style="12" bestFit="1" customWidth="1"/>
    <col min="114" max="114" width="3.140625" style="12" bestFit="1" customWidth="1"/>
    <col min="115" max="116" width="3.7109375" style="12" bestFit="1" customWidth="1"/>
    <col min="117" max="117" width="4.140625" style="12" bestFit="1" customWidth="1"/>
    <col min="118" max="118" width="5.42578125" style="12" customWidth="1"/>
    <col min="119" max="122" width="3" style="12" customWidth="1"/>
    <col min="123" max="123" width="3" style="23" customWidth="1"/>
    <col min="124" max="126" width="3" style="12" customWidth="1"/>
    <col min="127" max="127" width="2.85546875" style="12" hidden="1" customWidth="1"/>
    <col min="128" max="132" width="3" style="12" hidden="1" customWidth="1"/>
    <col min="133" max="133" width="3" style="12" customWidth="1"/>
    <col min="134" max="135" width="3.140625" style="12" customWidth="1"/>
    <col min="136" max="136" width="3.140625" style="23" customWidth="1"/>
    <col min="137" max="139" width="3.140625" style="12" customWidth="1"/>
    <col min="140" max="145" width="3.140625" style="12" hidden="1" customWidth="1"/>
    <col min="146" max="146" width="3.140625" style="12" customWidth="1"/>
    <col min="147" max="148" width="3.42578125" style="12" customWidth="1"/>
    <col min="149" max="149" width="3.42578125" style="23" customWidth="1"/>
    <col min="150" max="152" width="3.42578125" style="12" customWidth="1"/>
    <col min="153" max="158" width="3.42578125" style="12" hidden="1" customWidth="1"/>
    <col min="159" max="161" width="3.42578125" style="12" customWidth="1"/>
    <col min="162" max="162" width="3.42578125" style="23" customWidth="1"/>
    <col min="163" max="165" width="3.42578125" style="12" customWidth="1"/>
    <col min="166" max="171" width="3.42578125" style="12" hidden="1" customWidth="1"/>
    <col min="172" max="172" width="3.42578125" style="12" customWidth="1"/>
    <col min="173" max="174" width="3.140625" style="12" customWidth="1"/>
    <col min="175" max="175" width="3.140625" style="23" customWidth="1"/>
    <col min="176" max="178" width="3.140625" style="12" customWidth="1"/>
    <col min="179" max="184" width="3.140625" style="12" hidden="1" customWidth="1"/>
    <col min="185" max="185" width="3.140625" style="12" customWidth="1"/>
    <col min="186" max="187" width="3" style="12" customWidth="1"/>
    <col min="188" max="188" width="3" style="23" customWidth="1"/>
    <col min="189" max="191" width="3" style="12" customWidth="1"/>
    <col min="192" max="197" width="3" style="12" hidden="1" customWidth="1"/>
    <col min="198" max="198" width="3" style="12" customWidth="1"/>
    <col min="199" max="199" width="3.85546875" style="12" customWidth="1"/>
    <col min="200" max="204" width="3" style="12" customWidth="1"/>
    <col min="205" max="210" width="3" style="12" hidden="1" customWidth="1"/>
    <col min="211" max="211" width="3" style="12" customWidth="1"/>
    <col min="212" max="16384" width="9.140625" style="12"/>
  </cols>
  <sheetData>
    <row r="1" spans="1:213">
      <c r="A1" s="13" t="s">
        <v>138</v>
      </c>
      <c r="B1" s="14"/>
      <c r="C1" s="14"/>
      <c r="D1" s="14"/>
      <c r="E1" s="14"/>
      <c r="F1" s="14"/>
      <c r="G1" s="14"/>
    </row>
    <row r="2" spans="1:213">
      <c r="A2" s="13" t="s">
        <v>139</v>
      </c>
      <c r="B2" s="14"/>
      <c r="C2" s="14"/>
      <c r="D2" s="14"/>
      <c r="E2" s="14"/>
      <c r="F2" s="14"/>
      <c r="G2" s="14"/>
    </row>
    <row r="3" spans="1:213">
      <c r="A3" s="212" t="s">
        <v>140</v>
      </c>
      <c r="B3" s="212"/>
      <c r="C3" s="212"/>
      <c r="D3" s="212"/>
      <c r="E3" s="212"/>
      <c r="F3" s="212"/>
      <c r="G3" s="212"/>
    </row>
    <row r="4" spans="1:213">
      <c r="A4" s="213" t="s">
        <v>141</v>
      </c>
      <c r="B4" s="213"/>
      <c r="C4" s="213"/>
      <c r="D4" s="213"/>
      <c r="E4" s="213"/>
      <c r="F4" s="213"/>
      <c r="G4" s="213"/>
    </row>
    <row r="5" spans="1:213" ht="22.5" customHeight="1">
      <c r="A5" s="17"/>
      <c r="B5" s="18"/>
      <c r="C5" s="18"/>
      <c r="D5" s="18"/>
      <c r="E5" s="18"/>
      <c r="F5" s="18"/>
      <c r="G5" s="18"/>
    </row>
    <row r="6" spans="1:213" ht="21" customHeight="1">
      <c r="A6" s="197" t="s">
        <v>158</v>
      </c>
      <c r="B6" s="201" t="s">
        <v>136</v>
      </c>
      <c r="C6" s="206"/>
      <c r="D6" s="207"/>
      <c r="E6" s="201" t="s">
        <v>137</v>
      </c>
      <c r="F6" s="207"/>
      <c r="G6" s="197" t="s">
        <v>132</v>
      </c>
      <c r="H6" s="204" t="s">
        <v>150</v>
      </c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108">
        <v>5</v>
      </c>
      <c r="W6" s="204" t="s">
        <v>151</v>
      </c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108">
        <v>2</v>
      </c>
      <c r="AJ6" s="204" t="s">
        <v>144</v>
      </c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108">
        <v>3</v>
      </c>
      <c r="AX6" s="204" t="s">
        <v>146</v>
      </c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108">
        <v>5</v>
      </c>
      <c r="BM6" s="204" t="s">
        <v>197</v>
      </c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108">
        <v>3</v>
      </c>
      <c r="BZ6" s="204" t="s">
        <v>153</v>
      </c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108">
        <v>4</v>
      </c>
      <c r="CO6" s="204" t="s">
        <v>149</v>
      </c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108">
        <v>2</v>
      </c>
      <c r="DB6" s="204" t="s">
        <v>148</v>
      </c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108">
        <v>2</v>
      </c>
      <c r="DO6" s="204" t="s">
        <v>171</v>
      </c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108">
        <v>5</v>
      </c>
      <c r="ED6" s="204" t="s">
        <v>145</v>
      </c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108">
        <v>3</v>
      </c>
      <c r="EQ6" s="204" t="s">
        <v>152</v>
      </c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108">
        <v>3</v>
      </c>
      <c r="FD6" s="204" t="s">
        <v>147</v>
      </c>
      <c r="FE6" s="205"/>
      <c r="FF6" s="205"/>
      <c r="FG6" s="205"/>
      <c r="FH6" s="205"/>
      <c r="FI6" s="205"/>
      <c r="FJ6" s="205"/>
      <c r="FK6" s="205"/>
      <c r="FL6" s="205"/>
      <c r="FM6" s="205"/>
      <c r="FN6" s="205"/>
      <c r="FO6" s="205"/>
      <c r="FP6" s="108">
        <v>2</v>
      </c>
      <c r="FQ6" s="204" t="s">
        <v>170</v>
      </c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108">
        <v>4</v>
      </c>
      <c r="GD6" s="204" t="s">
        <v>187</v>
      </c>
      <c r="GE6" s="205"/>
      <c r="GF6" s="205"/>
      <c r="GG6" s="205"/>
      <c r="GH6" s="205"/>
      <c r="GI6" s="205"/>
      <c r="GJ6" s="205"/>
      <c r="GK6" s="205"/>
      <c r="GL6" s="205"/>
      <c r="GM6" s="205"/>
      <c r="GN6" s="205"/>
      <c r="GO6" s="205"/>
      <c r="GP6" s="108">
        <v>3</v>
      </c>
      <c r="GQ6" s="204" t="s">
        <v>219</v>
      </c>
      <c r="GR6" s="205"/>
      <c r="GS6" s="205"/>
      <c r="GT6" s="205"/>
      <c r="GU6" s="205"/>
      <c r="GV6" s="205"/>
      <c r="GW6" s="205"/>
      <c r="GX6" s="205"/>
      <c r="GY6" s="205"/>
      <c r="GZ6" s="205"/>
      <c r="HA6" s="205"/>
      <c r="HB6" s="205"/>
      <c r="HC6" s="108">
        <v>3</v>
      </c>
      <c r="HD6" s="200" t="s">
        <v>435</v>
      </c>
      <c r="HE6" s="200" t="s">
        <v>436</v>
      </c>
    </row>
    <row r="7" spans="1:213" ht="17.25" customHeight="1">
      <c r="A7" s="198"/>
      <c r="B7" s="202"/>
      <c r="C7" s="208"/>
      <c r="D7" s="209"/>
      <c r="E7" s="202"/>
      <c r="F7" s="209"/>
      <c r="G7" s="198"/>
      <c r="H7" s="200" t="s">
        <v>162</v>
      </c>
      <c r="I7" s="200"/>
      <c r="J7" s="200"/>
      <c r="K7" s="200"/>
      <c r="L7" s="200"/>
      <c r="M7" s="200"/>
      <c r="N7" s="200"/>
      <c r="O7" s="200"/>
      <c r="P7" s="200" t="s">
        <v>168</v>
      </c>
      <c r="Q7" s="200"/>
      <c r="R7" s="200"/>
      <c r="S7" s="200"/>
      <c r="T7" s="200"/>
      <c r="U7" s="200"/>
      <c r="V7" s="201" t="s">
        <v>163</v>
      </c>
      <c r="W7" s="200" t="s">
        <v>162</v>
      </c>
      <c r="X7" s="200"/>
      <c r="Y7" s="200"/>
      <c r="Z7" s="200"/>
      <c r="AA7" s="200"/>
      <c r="AB7" s="200"/>
      <c r="AC7" s="200" t="s">
        <v>168</v>
      </c>
      <c r="AD7" s="200"/>
      <c r="AE7" s="200"/>
      <c r="AF7" s="200"/>
      <c r="AG7" s="200"/>
      <c r="AH7" s="200"/>
      <c r="AI7" s="201" t="s">
        <v>163</v>
      </c>
      <c r="AJ7" s="200" t="s">
        <v>162</v>
      </c>
      <c r="AK7" s="200"/>
      <c r="AL7" s="200"/>
      <c r="AM7" s="200"/>
      <c r="AN7" s="200"/>
      <c r="AO7" s="200"/>
      <c r="AP7" s="200"/>
      <c r="AQ7" s="200" t="s">
        <v>168</v>
      </c>
      <c r="AR7" s="200"/>
      <c r="AS7" s="200"/>
      <c r="AT7" s="200"/>
      <c r="AU7" s="200"/>
      <c r="AV7" s="200"/>
      <c r="AW7" s="201" t="s">
        <v>163</v>
      </c>
      <c r="AX7" s="200" t="s">
        <v>162</v>
      </c>
      <c r="AY7" s="200"/>
      <c r="AZ7" s="200"/>
      <c r="BA7" s="200"/>
      <c r="BB7" s="200"/>
      <c r="BC7" s="200"/>
      <c r="BD7" s="200"/>
      <c r="BE7" s="200"/>
      <c r="BF7" s="200" t="s">
        <v>168</v>
      </c>
      <c r="BG7" s="200"/>
      <c r="BH7" s="200"/>
      <c r="BI7" s="200"/>
      <c r="BJ7" s="200"/>
      <c r="BK7" s="200"/>
      <c r="BL7" s="201" t="s">
        <v>163</v>
      </c>
      <c r="BM7" s="200" t="s">
        <v>162</v>
      </c>
      <c r="BN7" s="200"/>
      <c r="BO7" s="200"/>
      <c r="BP7" s="200"/>
      <c r="BQ7" s="200"/>
      <c r="BR7" s="200"/>
      <c r="BS7" s="200" t="s">
        <v>168</v>
      </c>
      <c r="BT7" s="200"/>
      <c r="BU7" s="200"/>
      <c r="BV7" s="200"/>
      <c r="BW7" s="200"/>
      <c r="BX7" s="200"/>
      <c r="BY7" s="201" t="s">
        <v>163</v>
      </c>
      <c r="BZ7" s="200" t="s">
        <v>162</v>
      </c>
      <c r="CA7" s="200"/>
      <c r="CB7" s="200"/>
      <c r="CC7" s="200"/>
      <c r="CD7" s="200"/>
      <c r="CE7" s="200"/>
      <c r="CF7" s="200"/>
      <c r="CG7" s="200"/>
      <c r="CH7" s="200" t="s">
        <v>168</v>
      </c>
      <c r="CI7" s="200"/>
      <c r="CJ7" s="200"/>
      <c r="CK7" s="200"/>
      <c r="CL7" s="200"/>
      <c r="CM7" s="200"/>
      <c r="CN7" s="201" t="s">
        <v>163</v>
      </c>
      <c r="CO7" s="200" t="s">
        <v>162</v>
      </c>
      <c r="CP7" s="200"/>
      <c r="CQ7" s="200"/>
      <c r="CR7" s="200"/>
      <c r="CS7" s="200"/>
      <c r="CT7" s="200"/>
      <c r="CU7" s="200" t="s">
        <v>168</v>
      </c>
      <c r="CV7" s="200"/>
      <c r="CW7" s="200"/>
      <c r="CX7" s="200"/>
      <c r="CY7" s="200"/>
      <c r="CZ7" s="200"/>
      <c r="DA7" s="201" t="s">
        <v>163</v>
      </c>
      <c r="DB7" s="200" t="s">
        <v>162</v>
      </c>
      <c r="DC7" s="200"/>
      <c r="DD7" s="200"/>
      <c r="DE7" s="200"/>
      <c r="DF7" s="200"/>
      <c r="DG7" s="200"/>
      <c r="DH7" s="200" t="s">
        <v>168</v>
      </c>
      <c r="DI7" s="200"/>
      <c r="DJ7" s="200"/>
      <c r="DK7" s="200"/>
      <c r="DL7" s="200"/>
      <c r="DM7" s="200"/>
      <c r="DN7" s="201" t="s">
        <v>163</v>
      </c>
      <c r="DO7" s="200" t="s">
        <v>162</v>
      </c>
      <c r="DP7" s="200"/>
      <c r="DQ7" s="200"/>
      <c r="DR7" s="200"/>
      <c r="DS7" s="200"/>
      <c r="DT7" s="200"/>
      <c r="DU7" s="200"/>
      <c r="DV7" s="200"/>
      <c r="DW7" s="200" t="s">
        <v>168</v>
      </c>
      <c r="DX7" s="200"/>
      <c r="DY7" s="200"/>
      <c r="DZ7" s="200"/>
      <c r="EA7" s="200"/>
      <c r="EB7" s="200"/>
      <c r="EC7" s="201" t="s">
        <v>163</v>
      </c>
      <c r="ED7" s="200" t="s">
        <v>162</v>
      </c>
      <c r="EE7" s="200"/>
      <c r="EF7" s="200"/>
      <c r="EG7" s="200"/>
      <c r="EH7" s="200"/>
      <c r="EI7" s="200"/>
      <c r="EJ7" s="200" t="s">
        <v>168</v>
      </c>
      <c r="EK7" s="200"/>
      <c r="EL7" s="200"/>
      <c r="EM7" s="200"/>
      <c r="EN7" s="200"/>
      <c r="EO7" s="200"/>
      <c r="EP7" s="201" t="s">
        <v>163</v>
      </c>
      <c r="EQ7" s="200" t="s">
        <v>162</v>
      </c>
      <c r="ER7" s="200"/>
      <c r="ES7" s="200"/>
      <c r="ET7" s="200"/>
      <c r="EU7" s="200"/>
      <c r="EV7" s="200"/>
      <c r="EW7" s="200" t="s">
        <v>168</v>
      </c>
      <c r="EX7" s="200"/>
      <c r="EY7" s="200"/>
      <c r="EZ7" s="200"/>
      <c r="FA7" s="200"/>
      <c r="FB7" s="200"/>
      <c r="FC7" s="201" t="s">
        <v>163</v>
      </c>
      <c r="FD7" s="200" t="s">
        <v>162</v>
      </c>
      <c r="FE7" s="200"/>
      <c r="FF7" s="200"/>
      <c r="FG7" s="200"/>
      <c r="FH7" s="200"/>
      <c r="FI7" s="200"/>
      <c r="FJ7" s="200" t="s">
        <v>168</v>
      </c>
      <c r="FK7" s="200"/>
      <c r="FL7" s="200"/>
      <c r="FM7" s="200"/>
      <c r="FN7" s="200"/>
      <c r="FO7" s="200"/>
      <c r="FP7" s="201" t="s">
        <v>163</v>
      </c>
      <c r="FQ7" s="200" t="s">
        <v>162</v>
      </c>
      <c r="FR7" s="200"/>
      <c r="FS7" s="200"/>
      <c r="FT7" s="200"/>
      <c r="FU7" s="200"/>
      <c r="FV7" s="200"/>
      <c r="FW7" s="200" t="s">
        <v>168</v>
      </c>
      <c r="FX7" s="200"/>
      <c r="FY7" s="200"/>
      <c r="FZ7" s="200"/>
      <c r="GA7" s="200"/>
      <c r="GB7" s="200"/>
      <c r="GC7" s="201" t="s">
        <v>163</v>
      </c>
      <c r="GD7" s="200" t="s">
        <v>162</v>
      </c>
      <c r="GE7" s="200"/>
      <c r="GF7" s="200"/>
      <c r="GG7" s="200"/>
      <c r="GH7" s="200"/>
      <c r="GI7" s="200"/>
      <c r="GJ7" s="200" t="s">
        <v>168</v>
      </c>
      <c r="GK7" s="200"/>
      <c r="GL7" s="200"/>
      <c r="GM7" s="200"/>
      <c r="GN7" s="200"/>
      <c r="GO7" s="200"/>
      <c r="GP7" s="201" t="s">
        <v>163</v>
      </c>
      <c r="GQ7" s="200" t="s">
        <v>162</v>
      </c>
      <c r="GR7" s="200"/>
      <c r="GS7" s="200"/>
      <c r="GT7" s="200"/>
      <c r="GU7" s="200"/>
      <c r="GV7" s="200"/>
      <c r="GW7" s="200" t="s">
        <v>168</v>
      </c>
      <c r="GX7" s="200"/>
      <c r="GY7" s="200"/>
      <c r="GZ7" s="200"/>
      <c r="HA7" s="200"/>
      <c r="HB7" s="200"/>
      <c r="HC7" s="197" t="s">
        <v>163</v>
      </c>
      <c r="HD7" s="200"/>
      <c r="HE7" s="200"/>
    </row>
    <row r="8" spans="1:213" ht="22.5" customHeight="1">
      <c r="A8" s="198"/>
      <c r="B8" s="202"/>
      <c r="C8" s="208"/>
      <c r="D8" s="209"/>
      <c r="E8" s="202"/>
      <c r="F8" s="209"/>
      <c r="G8" s="198"/>
      <c r="H8" s="200" t="s">
        <v>154</v>
      </c>
      <c r="I8" s="200" t="s">
        <v>154</v>
      </c>
      <c r="J8" s="200" t="s">
        <v>155</v>
      </c>
      <c r="K8" s="200" t="s">
        <v>155</v>
      </c>
      <c r="L8" s="200" t="s">
        <v>134</v>
      </c>
      <c r="M8" s="197" t="s">
        <v>130</v>
      </c>
      <c r="N8" s="197" t="s">
        <v>131</v>
      </c>
      <c r="O8" s="197" t="s">
        <v>135</v>
      </c>
      <c r="P8" s="200" t="s">
        <v>154</v>
      </c>
      <c r="Q8" s="200" t="s">
        <v>155</v>
      </c>
      <c r="R8" s="200" t="s">
        <v>134</v>
      </c>
      <c r="S8" s="197" t="s">
        <v>130</v>
      </c>
      <c r="T8" s="197" t="s">
        <v>131</v>
      </c>
      <c r="U8" s="197" t="s">
        <v>135</v>
      </c>
      <c r="V8" s="202"/>
      <c r="W8" s="200" t="s">
        <v>154</v>
      </c>
      <c r="X8" s="200" t="s">
        <v>155</v>
      </c>
      <c r="Y8" s="200" t="s">
        <v>134</v>
      </c>
      <c r="Z8" s="197" t="s">
        <v>130</v>
      </c>
      <c r="AA8" s="197" t="s">
        <v>131</v>
      </c>
      <c r="AB8" s="197" t="s">
        <v>135</v>
      </c>
      <c r="AC8" s="200" t="s">
        <v>154</v>
      </c>
      <c r="AD8" s="200" t="s">
        <v>155</v>
      </c>
      <c r="AE8" s="200" t="s">
        <v>134</v>
      </c>
      <c r="AF8" s="197" t="s">
        <v>130</v>
      </c>
      <c r="AG8" s="197" t="s">
        <v>131</v>
      </c>
      <c r="AH8" s="197" t="s">
        <v>135</v>
      </c>
      <c r="AI8" s="202"/>
      <c r="AJ8" s="200" t="s">
        <v>154</v>
      </c>
      <c r="AK8" s="200" t="s">
        <v>154</v>
      </c>
      <c r="AL8" s="200" t="s">
        <v>155</v>
      </c>
      <c r="AM8" s="200" t="s">
        <v>134</v>
      </c>
      <c r="AN8" s="197" t="s">
        <v>130</v>
      </c>
      <c r="AO8" s="197" t="s">
        <v>131</v>
      </c>
      <c r="AP8" s="197" t="s">
        <v>135</v>
      </c>
      <c r="AQ8" s="200" t="s">
        <v>154</v>
      </c>
      <c r="AR8" s="200" t="s">
        <v>155</v>
      </c>
      <c r="AS8" s="200" t="s">
        <v>134</v>
      </c>
      <c r="AT8" s="197" t="s">
        <v>130</v>
      </c>
      <c r="AU8" s="197" t="s">
        <v>131</v>
      </c>
      <c r="AV8" s="197" t="s">
        <v>135</v>
      </c>
      <c r="AW8" s="202"/>
      <c r="AX8" s="200" t="s">
        <v>154</v>
      </c>
      <c r="AY8" s="200" t="s">
        <v>154</v>
      </c>
      <c r="AZ8" s="200" t="s">
        <v>155</v>
      </c>
      <c r="BA8" s="200" t="s">
        <v>155</v>
      </c>
      <c r="BB8" s="200" t="s">
        <v>134</v>
      </c>
      <c r="BC8" s="197" t="s">
        <v>130</v>
      </c>
      <c r="BD8" s="197" t="s">
        <v>131</v>
      </c>
      <c r="BE8" s="197" t="s">
        <v>135</v>
      </c>
      <c r="BF8" s="200" t="s">
        <v>154</v>
      </c>
      <c r="BG8" s="200" t="s">
        <v>155</v>
      </c>
      <c r="BH8" s="200" t="s">
        <v>134</v>
      </c>
      <c r="BI8" s="197" t="s">
        <v>130</v>
      </c>
      <c r="BJ8" s="197" t="s">
        <v>131</v>
      </c>
      <c r="BK8" s="197" t="s">
        <v>135</v>
      </c>
      <c r="BL8" s="202"/>
      <c r="BM8" s="200" t="s">
        <v>154</v>
      </c>
      <c r="BN8" s="200" t="s">
        <v>155</v>
      </c>
      <c r="BO8" s="200" t="s">
        <v>134</v>
      </c>
      <c r="BP8" s="197" t="s">
        <v>130</v>
      </c>
      <c r="BQ8" s="197" t="s">
        <v>131</v>
      </c>
      <c r="BR8" s="197" t="s">
        <v>135</v>
      </c>
      <c r="BS8" s="200" t="s">
        <v>154</v>
      </c>
      <c r="BT8" s="200" t="s">
        <v>155</v>
      </c>
      <c r="BU8" s="200" t="s">
        <v>134</v>
      </c>
      <c r="BV8" s="197" t="s">
        <v>130</v>
      </c>
      <c r="BW8" s="197" t="s">
        <v>131</v>
      </c>
      <c r="BX8" s="197" t="s">
        <v>135</v>
      </c>
      <c r="BY8" s="202"/>
      <c r="BZ8" s="200" t="s">
        <v>154</v>
      </c>
      <c r="CA8" s="116"/>
      <c r="CB8" s="116"/>
      <c r="CC8" s="200" t="s">
        <v>155</v>
      </c>
      <c r="CD8" s="200" t="s">
        <v>134</v>
      </c>
      <c r="CE8" s="197" t="s">
        <v>130</v>
      </c>
      <c r="CF8" s="197" t="s">
        <v>131</v>
      </c>
      <c r="CG8" s="197" t="s">
        <v>135</v>
      </c>
      <c r="CH8" s="200" t="s">
        <v>154</v>
      </c>
      <c r="CI8" s="200" t="s">
        <v>155</v>
      </c>
      <c r="CJ8" s="200" t="s">
        <v>134</v>
      </c>
      <c r="CK8" s="197" t="s">
        <v>130</v>
      </c>
      <c r="CL8" s="197" t="s">
        <v>131</v>
      </c>
      <c r="CM8" s="197" t="s">
        <v>135</v>
      </c>
      <c r="CN8" s="202"/>
      <c r="CO8" s="200" t="s">
        <v>154</v>
      </c>
      <c r="CP8" s="200" t="s">
        <v>155</v>
      </c>
      <c r="CQ8" s="200" t="s">
        <v>134</v>
      </c>
      <c r="CR8" s="197" t="s">
        <v>130</v>
      </c>
      <c r="CS8" s="197" t="s">
        <v>131</v>
      </c>
      <c r="CT8" s="197" t="s">
        <v>135</v>
      </c>
      <c r="CU8" s="200" t="s">
        <v>154</v>
      </c>
      <c r="CV8" s="200" t="s">
        <v>155</v>
      </c>
      <c r="CW8" s="200" t="s">
        <v>134</v>
      </c>
      <c r="CX8" s="197" t="s">
        <v>130</v>
      </c>
      <c r="CY8" s="197" t="s">
        <v>131</v>
      </c>
      <c r="CZ8" s="197" t="s">
        <v>135</v>
      </c>
      <c r="DA8" s="202"/>
      <c r="DB8" s="200" t="s">
        <v>154</v>
      </c>
      <c r="DC8" s="200" t="s">
        <v>155</v>
      </c>
      <c r="DD8" s="200" t="s">
        <v>134</v>
      </c>
      <c r="DE8" s="197" t="s">
        <v>130</v>
      </c>
      <c r="DF8" s="197" t="s">
        <v>131</v>
      </c>
      <c r="DG8" s="197" t="s">
        <v>135</v>
      </c>
      <c r="DH8" s="200" t="s">
        <v>154</v>
      </c>
      <c r="DI8" s="200" t="s">
        <v>155</v>
      </c>
      <c r="DJ8" s="200" t="s">
        <v>134</v>
      </c>
      <c r="DK8" s="197" t="s">
        <v>130</v>
      </c>
      <c r="DL8" s="197" t="s">
        <v>131</v>
      </c>
      <c r="DM8" s="197" t="s">
        <v>135</v>
      </c>
      <c r="DN8" s="202"/>
      <c r="DO8" s="200" t="s">
        <v>154</v>
      </c>
      <c r="DP8" s="200" t="s">
        <v>154</v>
      </c>
      <c r="DQ8" s="200" t="s">
        <v>155</v>
      </c>
      <c r="DR8" s="200" t="s">
        <v>155</v>
      </c>
      <c r="DS8" s="200" t="s">
        <v>134</v>
      </c>
      <c r="DT8" s="197" t="s">
        <v>130</v>
      </c>
      <c r="DU8" s="197" t="s">
        <v>131</v>
      </c>
      <c r="DV8" s="197" t="s">
        <v>135</v>
      </c>
      <c r="DW8" s="200" t="s">
        <v>154</v>
      </c>
      <c r="DX8" s="200" t="s">
        <v>155</v>
      </c>
      <c r="DY8" s="200" t="s">
        <v>134</v>
      </c>
      <c r="DZ8" s="197" t="s">
        <v>130</v>
      </c>
      <c r="EA8" s="197" t="s">
        <v>131</v>
      </c>
      <c r="EB8" s="197" t="s">
        <v>135</v>
      </c>
      <c r="EC8" s="202"/>
      <c r="ED8" s="200" t="s">
        <v>154</v>
      </c>
      <c r="EE8" s="200" t="s">
        <v>155</v>
      </c>
      <c r="EF8" s="200" t="s">
        <v>134</v>
      </c>
      <c r="EG8" s="197" t="s">
        <v>130</v>
      </c>
      <c r="EH8" s="197" t="s">
        <v>131</v>
      </c>
      <c r="EI8" s="197" t="s">
        <v>135</v>
      </c>
      <c r="EJ8" s="200" t="s">
        <v>154</v>
      </c>
      <c r="EK8" s="200" t="s">
        <v>155</v>
      </c>
      <c r="EL8" s="200" t="s">
        <v>134</v>
      </c>
      <c r="EM8" s="197" t="s">
        <v>130</v>
      </c>
      <c r="EN8" s="197" t="s">
        <v>131</v>
      </c>
      <c r="EO8" s="197" t="s">
        <v>135</v>
      </c>
      <c r="EP8" s="202"/>
      <c r="EQ8" s="200" t="s">
        <v>154</v>
      </c>
      <c r="ER8" s="200" t="s">
        <v>155</v>
      </c>
      <c r="ES8" s="200" t="s">
        <v>134</v>
      </c>
      <c r="ET8" s="197" t="s">
        <v>130</v>
      </c>
      <c r="EU8" s="197" t="s">
        <v>131</v>
      </c>
      <c r="EV8" s="197" t="s">
        <v>135</v>
      </c>
      <c r="EW8" s="200" t="s">
        <v>154</v>
      </c>
      <c r="EX8" s="200" t="s">
        <v>155</v>
      </c>
      <c r="EY8" s="200" t="s">
        <v>134</v>
      </c>
      <c r="EZ8" s="197" t="s">
        <v>130</v>
      </c>
      <c r="FA8" s="197" t="s">
        <v>131</v>
      </c>
      <c r="FB8" s="197" t="s">
        <v>135</v>
      </c>
      <c r="FC8" s="202"/>
      <c r="FD8" s="200" t="s">
        <v>154</v>
      </c>
      <c r="FE8" s="200" t="s">
        <v>155</v>
      </c>
      <c r="FF8" s="200" t="s">
        <v>134</v>
      </c>
      <c r="FG8" s="197" t="s">
        <v>130</v>
      </c>
      <c r="FH8" s="197" t="s">
        <v>131</v>
      </c>
      <c r="FI8" s="197" t="s">
        <v>135</v>
      </c>
      <c r="FJ8" s="200" t="s">
        <v>154</v>
      </c>
      <c r="FK8" s="200" t="s">
        <v>155</v>
      </c>
      <c r="FL8" s="200" t="s">
        <v>134</v>
      </c>
      <c r="FM8" s="197" t="s">
        <v>130</v>
      </c>
      <c r="FN8" s="197" t="s">
        <v>131</v>
      </c>
      <c r="FO8" s="197" t="s">
        <v>135</v>
      </c>
      <c r="FP8" s="202"/>
      <c r="FQ8" s="200" t="s">
        <v>154</v>
      </c>
      <c r="FR8" s="200" t="s">
        <v>155</v>
      </c>
      <c r="FS8" s="200" t="s">
        <v>134</v>
      </c>
      <c r="FT8" s="197" t="s">
        <v>130</v>
      </c>
      <c r="FU8" s="197" t="s">
        <v>131</v>
      </c>
      <c r="FV8" s="197" t="s">
        <v>135</v>
      </c>
      <c r="FW8" s="200" t="s">
        <v>154</v>
      </c>
      <c r="FX8" s="200" t="s">
        <v>155</v>
      </c>
      <c r="FY8" s="200" t="s">
        <v>134</v>
      </c>
      <c r="FZ8" s="197" t="s">
        <v>130</v>
      </c>
      <c r="GA8" s="197" t="s">
        <v>131</v>
      </c>
      <c r="GB8" s="197" t="s">
        <v>135</v>
      </c>
      <c r="GC8" s="202"/>
      <c r="GD8" s="200" t="s">
        <v>154</v>
      </c>
      <c r="GE8" s="200" t="s">
        <v>155</v>
      </c>
      <c r="GF8" s="200" t="s">
        <v>134</v>
      </c>
      <c r="GG8" s="197" t="s">
        <v>130</v>
      </c>
      <c r="GH8" s="197" t="s">
        <v>131</v>
      </c>
      <c r="GI8" s="197" t="s">
        <v>135</v>
      </c>
      <c r="GJ8" s="200" t="s">
        <v>154</v>
      </c>
      <c r="GK8" s="200" t="s">
        <v>155</v>
      </c>
      <c r="GL8" s="200" t="s">
        <v>134</v>
      </c>
      <c r="GM8" s="197" t="s">
        <v>130</v>
      </c>
      <c r="GN8" s="197" t="s">
        <v>131</v>
      </c>
      <c r="GO8" s="197" t="s">
        <v>135</v>
      </c>
      <c r="GP8" s="202"/>
      <c r="GQ8" s="200" t="s">
        <v>154</v>
      </c>
      <c r="GR8" s="200" t="s">
        <v>155</v>
      </c>
      <c r="GS8" s="200" t="s">
        <v>134</v>
      </c>
      <c r="GT8" s="197" t="s">
        <v>130</v>
      </c>
      <c r="GU8" s="197" t="s">
        <v>131</v>
      </c>
      <c r="GV8" s="197" t="s">
        <v>135</v>
      </c>
      <c r="GW8" s="200" t="s">
        <v>154</v>
      </c>
      <c r="GX8" s="200" t="s">
        <v>155</v>
      </c>
      <c r="GY8" s="200" t="s">
        <v>134</v>
      </c>
      <c r="GZ8" s="197" t="s">
        <v>130</v>
      </c>
      <c r="HA8" s="197" t="s">
        <v>131</v>
      </c>
      <c r="HB8" s="197" t="s">
        <v>135</v>
      </c>
      <c r="HC8" s="198"/>
      <c r="HD8" s="200"/>
      <c r="HE8" s="200"/>
    </row>
    <row r="9" spans="1:213">
      <c r="A9" s="199"/>
      <c r="B9" s="203"/>
      <c r="C9" s="210"/>
      <c r="D9" s="211"/>
      <c r="E9" s="203"/>
      <c r="F9" s="211"/>
      <c r="G9" s="199"/>
      <c r="H9" s="200"/>
      <c r="I9" s="200"/>
      <c r="J9" s="200"/>
      <c r="K9" s="200"/>
      <c r="L9" s="200"/>
      <c r="M9" s="199"/>
      <c r="N9" s="199"/>
      <c r="O9" s="199"/>
      <c r="P9" s="200"/>
      <c r="Q9" s="200"/>
      <c r="R9" s="200"/>
      <c r="S9" s="199"/>
      <c r="T9" s="199"/>
      <c r="U9" s="199"/>
      <c r="V9" s="203"/>
      <c r="W9" s="200"/>
      <c r="X9" s="200"/>
      <c r="Y9" s="200"/>
      <c r="Z9" s="199"/>
      <c r="AA9" s="199"/>
      <c r="AB9" s="199"/>
      <c r="AC9" s="200"/>
      <c r="AD9" s="200"/>
      <c r="AE9" s="200"/>
      <c r="AF9" s="199"/>
      <c r="AG9" s="199"/>
      <c r="AH9" s="199"/>
      <c r="AI9" s="203"/>
      <c r="AJ9" s="200"/>
      <c r="AK9" s="200"/>
      <c r="AL9" s="200"/>
      <c r="AM9" s="200"/>
      <c r="AN9" s="199"/>
      <c r="AO9" s="199"/>
      <c r="AP9" s="199"/>
      <c r="AQ9" s="200"/>
      <c r="AR9" s="200"/>
      <c r="AS9" s="200"/>
      <c r="AT9" s="199"/>
      <c r="AU9" s="199"/>
      <c r="AV9" s="199"/>
      <c r="AW9" s="203"/>
      <c r="AX9" s="200"/>
      <c r="AY9" s="200"/>
      <c r="AZ9" s="200"/>
      <c r="BA9" s="200"/>
      <c r="BB9" s="200"/>
      <c r="BC9" s="199"/>
      <c r="BD9" s="199"/>
      <c r="BE9" s="199"/>
      <c r="BF9" s="200"/>
      <c r="BG9" s="200"/>
      <c r="BH9" s="200"/>
      <c r="BI9" s="199"/>
      <c r="BJ9" s="199"/>
      <c r="BK9" s="199"/>
      <c r="BL9" s="203"/>
      <c r="BM9" s="200"/>
      <c r="BN9" s="200"/>
      <c r="BO9" s="200"/>
      <c r="BP9" s="199"/>
      <c r="BQ9" s="199"/>
      <c r="BR9" s="199"/>
      <c r="BS9" s="200"/>
      <c r="BT9" s="200"/>
      <c r="BU9" s="200"/>
      <c r="BV9" s="199"/>
      <c r="BW9" s="199"/>
      <c r="BX9" s="199"/>
      <c r="BY9" s="203"/>
      <c r="BZ9" s="200"/>
      <c r="CA9" s="116"/>
      <c r="CB9" s="116"/>
      <c r="CC9" s="200"/>
      <c r="CD9" s="200"/>
      <c r="CE9" s="199"/>
      <c r="CF9" s="199"/>
      <c r="CG9" s="199"/>
      <c r="CH9" s="200"/>
      <c r="CI9" s="200"/>
      <c r="CJ9" s="200"/>
      <c r="CK9" s="199"/>
      <c r="CL9" s="199"/>
      <c r="CM9" s="199"/>
      <c r="CN9" s="203"/>
      <c r="CO9" s="200"/>
      <c r="CP9" s="200"/>
      <c r="CQ9" s="200"/>
      <c r="CR9" s="199"/>
      <c r="CS9" s="199"/>
      <c r="CT9" s="199"/>
      <c r="CU9" s="200"/>
      <c r="CV9" s="200"/>
      <c r="CW9" s="200"/>
      <c r="CX9" s="199"/>
      <c r="CY9" s="199"/>
      <c r="CZ9" s="199"/>
      <c r="DA9" s="203"/>
      <c r="DB9" s="200"/>
      <c r="DC9" s="200"/>
      <c r="DD9" s="200"/>
      <c r="DE9" s="199"/>
      <c r="DF9" s="199"/>
      <c r="DG9" s="199"/>
      <c r="DH9" s="200"/>
      <c r="DI9" s="200"/>
      <c r="DJ9" s="200"/>
      <c r="DK9" s="199"/>
      <c r="DL9" s="199"/>
      <c r="DM9" s="199"/>
      <c r="DN9" s="203"/>
      <c r="DO9" s="200"/>
      <c r="DP9" s="200"/>
      <c r="DQ9" s="200"/>
      <c r="DR9" s="200"/>
      <c r="DS9" s="200"/>
      <c r="DT9" s="199"/>
      <c r="DU9" s="199"/>
      <c r="DV9" s="199"/>
      <c r="DW9" s="200"/>
      <c r="DX9" s="200"/>
      <c r="DY9" s="200"/>
      <c r="DZ9" s="199"/>
      <c r="EA9" s="199"/>
      <c r="EB9" s="199"/>
      <c r="EC9" s="203"/>
      <c r="ED9" s="200"/>
      <c r="EE9" s="200"/>
      <c r="EF9" s="200"/>
      <c r="EG9" s="199"/>
      <c r="EH9" s="199"/>
      <c r="EI9" s="199"/>
      <c r="EJ9" s="200"/>
      <c r="EK9" s="200"/>
      <c r="EL9" s="200"/>
      <c r="EM9" s="199"/>
      <c r="EN9" s="199"/>
      <c r="EO9" s="199"/>
      <c r="EP9" s="203"/>
      <c r="EQ9" s="200"/>
      <c r="ER9" s="200"/>
      <c r="ES9" s="200"/>
      <c r="ET9" s="199"/>
      <c r="EU9" s="199"/>
      <c r="EV9" s="199"/>
      <c r="EW9" s="200"/>
      <c r="EX9" s="200"/>
      <c r="EY9" s="200"/>
      <c r="EZ9" s="199"/>
      <c r="FA9" s="199"/>
      <c r="FB9" s="199"/>
      <c r="FC9" s="203"/>
      <c r="FD9" s="200"/>
      <c r="FE9" s="200"/>
      <c r="FF9" s="200"/>
      <c r="FG9" s="199"/>
      <c r="FH9" s="199"/>
      <c r="FI9" s="199"/>
      <c r="FJ9" s="200"/>
      <c r="FK9" s="200"/>
      <c r="FL9" s="200"/>
      <c r="FM9" s="199"/>
      <c r="FN9" s="199"/>
      <c r="FO9" s="199"/>
      <c r="FP9" s="203"/>
      <c r="FQ9" s="200"/>
      <c r="FR9" s="200"/>
      <c r="FS9" s="200"/>
      <c r="FT9" s="199"/>
      <c r="FU9" s="199"/>
      <c r="FV9" s="199"/>
      <c r="FW9" s="200"/>
      <c r="FX9" s="200"/>
      <c r="FY9" s="200"/>
      <c r="FZ9" s="199"/>
      <c r="GA9" s="199"/>
      <c r="GB9" s="199"/>
      <c r="GC9" s="203"/>
      <c r="GD9" s="200"/>
      <c r="GE9" s="200"/>
      <c r="GF9" s="200"/>
      <c r="GG9" s="199"/>
      <c r="GH9" s="199"/>
      <c r="GI9" s="199"/>
      <c r="GJ9" s="200"/>
      <c r="GK9" s="200"/>
      <c r="GL9" s="200"/>
      <c r="GM9" s="199"/>
      <c r="GN9" s="199"/>
      <c r="GO9" s="199"/>
      <c r="GP9" s="203"/>
      <c r="GQ9" s="200"/>
      <c r="GR9" s="200"/>
      <c r="GS9" s="200"/>
      <c r="GT9" s="199"/>
      <c r="GU9" s="199"/>
      <c r="GV9" s="199"/>
      <c r="GW9" s="200"/>
      <c r="GX9" s="200"/>
      <c r="GY9" s="200"/>
      <c r="GZ9" s="199"/>
      <c r="HA9" s="199"/>
      <c r="HB9" s="199"/>
      <c r="HC9" s="199"/>
      <c r="HD9" s="200"/>
      <c r="HE9" s="200"/>
    </row>
    <row r="10" spans="1:213" s="113" customFormat="1" ht="18" customHeight="1">
      <c r="A10" s="25">
        <v>1</v>
      </c>
      <c r="B10" s="124" t="s">
        <v>51</v>
      </c>
      <c r="C10" s="123" t="s">
        <v>52</v>
      </c>
      <c r="D10" s="123" t="str">
        <f t="shared" ref="D10:D18" si="0">B10&amp;C10</f>
        <v>123NH2575</v>
      </c>
      <c r="E10" s="157" t="s">
        <v>353</v>
      </c>
      <c r="F10" s="158" t="s">
        <v>354</v>
      </c>
      <c r="G10" s="159" t="s">
        <v>355</v>
      </c>
      <c r="H10" s="87">
        <v>6</v>
      </c>
      <c r="I10" s="6">
        <v>7</v>
      </c>
      <c r="J10" s="6">
        <v>6</v>
      </c>
      <c r="K10" s="6">
        <v>6</v>
      </c>
      <c r="L10" s="8">
        <f t="shared" ref="L10:L18" si="1">ROUND((H10+I10+J10*2+K10*2)/6,1)</f>
        <v>6.2</v>
      </c>
      <c r="M10" s="6">
        <v>5</v>
      </c>
      <c r="N10" s="6"/>
      <c r="O10" s="24">
        <f t="shared" ref="O10:O18" si="2">ROUND((MAX(M10:N10)+L10)/2,1)</f>
        <v>5.6</v>
      </c>
      <c r="P10" s="10"/>
      <c r="Q10" s="6"/>
      <c r="R10" s="6">
        <f t="shared" ref="R10:R18" si="3">ROUND((P10+Q10*2)/3,1)</f>
        <v>0</v>
      </c>
      <c r="S10" s="6"/>
      <c r="T10" s="6"/>
      <c r="U10" s="10">
        <f t="shared" ref="U10:U18" si="4">ROUND((MAX(S10:T10)+R10)/2,1)</f>
        <v>0</v>
      </c>
      <c r="V10" s="56">
        <f t="shared" ref="V10:V18" si="5">IF(R10=0,(MAX(M10,N10)+L10)/2,(MAX(S10,T10)+R10)/2)</f>
        <v>5.6</v>
      </c>
      <c r="W10" s="33">
        <v>6</v>
      </c>
      <c r="X10" s="6"/>
      <c r="Y10" s="6">
        <f t="shared" ref="Y10:Y18" si="6">ROUND((W10+X10*2)/3,1)</f>
        <v>2</v>
      </c>
      <c r="Z10" s="1">
        <v>8</v>
      </c>
      <c r="AA10" s="6"/>
      <c r="AB10" s="24">
        <f t="shared" ref="AB10:AB18" si="7">ROUND((MAX(Z10:AA10)+Y10)/2,1)</f>
        <v>5</v>
      </c>
      <c r="AC10" s="3"/>
      <c r="AD10" s="2"/>
      <c r="AE10" s="6">
        <f t="shared" ref="AE10:AE18" si="8">ROUND((AC10+AD10*2)/3,1)</f>
        <v>0</v>
      </c>
      <c r="AF10" s="6"/>
      <c r="AG10" s="6"/>
      <c r="AH10" s="10">
        <f t="shared" ref="AH10:AH18" si="9">ROUND((MAX(AF10:AG10)+AE10)/2,1)</f>
        <v>0</v>
      </c>
      <c r="AI10" s="56">
        <f t="shared" ref="AI10:AI18" si="10">IF(AE10=0,(MAX(Z10,AA10)+Y10)/2,(MAX(AF10,AG10)+AE10)/2)</f>
        <v>5</v>
      </c>
      <c r="AJ10" s="28"/>
      <c r="AK10" s="33">
        <v>6</v>
      </c>
      <c r="AL10" s="6">
        <v>6</v>
      </c>
      <c r="AM10" s="1">
        <f t="shared" ref="AM10:AM17" si="11">ROUND((AL10*2+AK10)/3,1)</f>
        <v>6</v>
      </c>
      <c r="AN10" s="6">
        <v>8</v>
      </c>
      <c r="AO10" s="6"/>
      <c r="AP10" s="24">
        <f t="shared" ref="AP10:AP18" si="12">ROUND((MAX(AN10:AO10)+AM10)/2,1)</f>
        <v>7</v>
      </c>
      <c r="AQ10" s="10"/>
      <c r="AR10" s="6"/>
      <c r="AS10" s="6">
        <f t="shared" ref="AS10:AS18" si="13">ROUND((AQ10+AR10*2)/3,1)</f>
        <v>0</v>
      </c>
      <c r="AT10" s="6"/>
      <c r="AU10" s="6"/>
      <c r="AV10" s="10">
        <f t="shared" ref="AV10:AV18" si="14">ROUND((MAX(AT10:AU10)+AS10)/2,1)</f>
        <v>0</v>
      </c>
      <c r="AW10" s="56">
        <f t="shared" ref="AW10:AW18" si="15">IF(AS10=0,(MAX(AN10,AO10)+AM10)/2,(MAX(AT10,AU10)+AS10)/2)</f>
        <v>7</v>
      </c>
      <c r="AX10" s="185">
        <v>10</v>
      </c>
      <c r="AY10" s="100">
        <v>10</v>
      </c>
      <c r="AZ10" s="100">
        <v>9</v>
      </c>
      <c r="BA10" s="100">
        <v>9</v>
      </c>
      <c r="BB10" s="105">
        <f t="shared" ref="BB10:BB17" si="16">ROUND((AX10+AY10+AZ10*2+BA10*2)/6,1)</f>
        <v>9.3000000000000007</v>
      </c>
      <c r="BC10" s="100"/>
      <c r="BD10" s="100"/>
      <c r="BE10" s="102">
        <f t="shared" ref="BE10:BE18" si="17">ROUND((MAX(BC10:BD10)+BB10)/2,1)</f>
        <v>4.7</v>
      </c>
      <c r="BF10" s="102"/>
      <c r="BG10" s="100"/>
      <c r="BH10" s="100">
        <f t="shared" ref="BH10:BH18" si="18">ROUND((BF10+BG10*2)/3,1)</f>
        <v>0</v>
      </c>
      <c r="BI10" s="100"/>
      <c r="BJ10" s="100"/>
      <c r="BK10" s="102">
        <f t="shared" ref="BK10:BK18" si="19">ROUND((MAX(BI10:BJ10)+BH10)/2,1)</f>
        <v>0</v>
      </c>
      <c r="BL10" s="102">
        <f t="shared" ref="BL10:BL18" si="20">IF(BH10=0,(MAX(BC10,BD10)+BB10)/2,(MAX(BI10,BJ10)+BH10)/2)</f>
        <v>4.6500000000000004</v>
      </c>
      <c r="BM10" s="32">
        <v>8</v>
      </c>
      <c r="BN10" s="1">
        <v>8</v>
      </c>
      <c r="BO10" s="1">
        <f t="shared" ref="BO10:BO17" si="21">ROUND((BN10*2+BM10)/3,1)</f>
        <v>8</v>
      </c>
      <c r="BP10" s="1">
        <v>5</v>
      </c>
      <c r="BQ10" s="6"/>
      <c r="BR10" s="24">
        <f t="shared" ref="BR10:BR18" si="22">ROUND((MAX(BP10:BQ10)+BO10)/2,1)</f>
        <v>6.5</v>
      </c>
      <c r="BS10" s="10"/>
      <c r="BT10" s="6"/>
      <c r="BU10" s="6">
        <f t="shared" ref="BU10:BU18" si="23">ROUND((BS10+BT10*2)/3,1)</f>
        <v>0</v>
      </c>
      <c r="BV10" s="6"/>
      <c r="BW10" s="6"/>
      <c r="BX10" s="10">
        <f t="shared" ref="BX10:BX18" si="24">ROUND((MAX(BV10:BW10)+BU10)/2,1)</f>
        <v>0</v>
      </c>
      <c r="BY10" s="56">
        <f t="shared" ref="BY10:BY18" si="25">IF(BU10=0,(MAX(BP10,BQ10)+BO10)/2,(MAX(BV10,BW10)+BU10)/2)</f>
        <v>6.5</v>
      </c>
      <c r="BZ10" s="32">
        <v>6</v>
      </c>
      <c r="CA10" s="32"/>
      <c r="CB10" s="32"/>
      <c r="CC10" s="1">
        <v>6</v>
      </c>
      <c r="CD10" s="6">
        <f t="shared" ref="CD10:CD17" si="26">ROUND((BZ10+CC10*2)/3,1)</f>
        <v>6</v>
      </c>
      <c r="CE10" s="1">
        <v>6</v>
      </c>
      <c r="CF10" s="1"/>
      <c r="CG10" s="24">
        <f t="shared" ref="CG10:CG18" si="27">ROUND((MAX(CE10:CF10)+CD10)/2,1)</f>
        <v>6</v>
      </c>
      <c r="CH10" s="10"/>
      <c r="CI10" s="6"/>
      <c r="CJ10" s="6">
        <f t="shared" ref="CJ10:CJ18" si="28">ROUND((CH10+CI10*2)/3,1)</f>
        <v>0</v>
      </c>
      <c r="CK10" s="6"/>
      <c r="CL10" s="6"/>
      <c r="CM10" s="10">
        <f t="shared" ref="CM10:CM18" si="29">ROUND((MAX(CK10:CL10)+CJ10)/2,1)</f>
        <v>0</v>
      </c>
      <c r="CN10" s="56">
        <f t="shared" ref="CN10:CN18" si="30">IF(CJ10=0,(MAX(CE10,CF10)+CD10)/2,(MAX(CK10,CL10)+CJ10)/2)</f>
        <v>6</v>
      </c>
      <c r="CO10" s="1">
        <v>8</v>
      </c>
      <c r="CP10" s="1">
        <v>8</v>
      </c>
      <c r="CQ10" s="2">
        <f t="shared" ref="CQ10:CQ17" si="31">ROUND((CP10*2+CO10)/3,1)</f>
        <v>8</v>
      </c>
      <c r="CR10" s="1">
        <v>8</v>
      </c>
      <c r="CS10" s="6"/>
      <c r="CT10" s="24">
        <f t="shared" ref="CT10:CT18" si="32">ROUND((MAX(CR10:CS10)+CQ10)/2,1)</f>
        <v>8</v>
      </c>
      <c r="CU10" s="10"/>
      <c r="CV10" s="6"/>
      <c r="CW10" s="6">
        <f t="shared" ref="CW10:CW18" si="33">ROUND((CU10+CV10*2)/3,1)</f>
        <v>0</v>
      </c>
      <c r="CX10" s="6"/>
      <c r="CY10" s="6"/>
      <c r="CZ10" s="10">
        <f t="shared" ref="CZ10:CZ18" si="34">ROUND((MAX(CX10:CY10)+CW10)/2,1)</f>
        <v>0</v>
      </c>
      <c r="DA10" s="56">
        <f t="shared" ref="DA10:DA18" si="35">IF(CW10=0,(MAX(CR10,CS10)+CQ10)/2,(MAX(CX10,CY10)+CW10)/2)</f>
        <v>8</v>
      </c>
      <c r="DB10" s="33">
        <v>7</v>
      </c>
      <c r="DC10" s="6">
        <v>6</v>
      </c>
      <c r="DD10" s="10">
        <f t="shared" ref="DD10:DD18" si="36">ROUND((DB10+DC10*2)/3,1)</f>
        <v>6.3</v>
      </c>
      <c r="DE10" s="6">
        <v>9</v>
      </c>
      <c r="DF10" s="6"/>
      <c r="DG10" s="24">
        <f t="shared" ref="DG10:DG18" si="37">ROUND((MAX(DE10:DF10)+DD10)/2,1)</f>
        <v>7.7</v>
      </c>
      <c r="DH10" s="10"/>
      <c r="DI10" s="6"/>
      <c r="DJ10" s="6">
        <f t="shared" ref="DJ10:DJ18" si="38">ROUND((DH10+DI10*2)/3,1)</f>
        <v>0</v>
      </c>
      <c r="DK10" s="6"/>
      <c r="DL10" s="6"/>
      <c r="DM10" s="10">
        <f t="shared" ref="DM10:DM18" si="39">ROUND((MAX(DK10:DL10)+DJ10)/2,1)</f>
        <v>0</v>
      </c>
      <c r="DN10" s="56">
        <f t="shared" ref="DN10:DN18" si="40">IF(DJ10=0,(MAX(DE10,DF10)+DD10)/2,(MAX(DK10,DL10)+DJ10)/2)</f>
        <v>7.65</v>
      </c>
      <c r="DO10" s="3">
        <v>6</v>
      </c>
      <c r="DP10" s="3">
        <v>8</v>
      </c>
      <c r="DQ10" s="3">
        <v>7</v>
      </c>
      <c r="DR10" s="3">
        <v>7</v>
      </c>
      <c r="DS10" s="48">
        <f t="shared" ref="DS10:DS18" si="41">((DR10+DQ10)*2+DP10+DO10)/6</f>
        <v>7</v>
      </c>
      <c r="DT10" s="3">
        <v>6</v>
      </c>
      <c r="DU10" s="6"/>
      <c r="DV10" s="24">
        <f t="shared" ref="DV10:DV18" si="42">ROUND((MAX(DT10:DU10)+DS10)/2,1)</f>
        <v>6.5</v>
      </c>
      <c r="DW10" s="10"/>
      <c r="DX10" s="6"/>
      <c r="DY10" s="6">
        <f t="shared" ref="DY10:DY18" si="43">ROUND((DW10+DX10*2)/3,1)</f>
        <v>0</v>
      </c>
      <c r="DZ10" s="6"/>
      <c r="EA10" s="6"/>
      <c r="EB10" s="10">
        <f t="shared" ref="EB10:EB18" si="44">ROUND((MAX(DZ10:EA10)+DY10)/2,1)</f>
        <v>0</v>
      </c>
      <c r="EC10" s="56">
        <f t="shared" ref="EC10:EC18" si="45">IF(DY10=0,(MAX(DT10,DU10)+DS10)/2,(MAX(DZ10,EA10)+DY10)/2)</f>
        <v>6.5</v>
      </c>
      <c r="ED10" s="4">
        <v>4</v>
      </c>
      <c r="EE10" s="4">
        <v>6</v>
      </c>
      <c r="EF10" s="2">
        <f t="shared" ref="EF10:EF17" si="46">(EE10*2+ED10)/3</f>
        <v>5.333333333333333</v>
      </c>
      <c r="EG10" s="4">
        <v>5</v>
      </c>
      <c r="EH10" s="6"/>
      <c r="EI10" s="24">
        <f t="shared" ref="EI10:EI18" si="47">ROUND((MAX(EG10:EH10)+EF10)/2,1)</f>
        <v>5.2</v>
      </c>
      <c r="EJ10" s="10"/>
      <c r="EK10" s="6"/>
      <c r="EL10" s="6">
        <f t="shared" ref="EL10:EL18" si="48">ROUND((EJ10+EK10*2)/3,1)</f>
        <v>0</v>
      </c>
      <c r="EM10" s="6"/>
      <c r="EN10" s="6"/>
      <c r="EO10" s="10">
        <f t="shared" ref="EO10:EO18" si="49">ROUND((MAX(EM10:EN10)+EL10)/2,1)</f>
        <v>0</v>
      </c>
      <c r="EP10" s="56">
        <f t="shared" ref="EP10:EP18" si="50">IF(EL10=0,(MAX(EG10,EH10)+EF10)/2,(MAX(EM10,EN10)+EL10)/2)</f>
        <v>5.1666666666666661</v>
      </c>
      <c r="EQ10" s="1">
        <v>8</v>
      </c>
      <c r="ER10" s="1">
        <v>8</v>
      </c>
      <c r="ES10" s="2">
        <f t="shared" ref="ES10:ES18" si="51">(ER10*2+EQ10)/3</f>
        <v>8</v>
      </c>
      <c r="ET10" s="1">
        <v>9</v>
      </c>
      <c r="EU10" s="6"/>
      <c r="EV10" s="24">
        <f t="shared" ref="EV10:EV18" si="52">ROUND((MAX(ET10:EU10)+ES10)/2,1)</f>
        <v>8.5</v>
      </c>
      <c r="EW10" s="10"/>
      <c r="EX10" s="6"/>
      <c r="EY10" s="6">
        <f t="shared" ref="EY10:EY18" si="53">ROUND((EW10+EX10*2)/3,1)</f>
        <v>0</v>
      </c>
      <c r="EZ10" s="6"/>
      <c r="FA10" s="6"/>
      <c r="FB10" s="10">
        <f t="shared" ref="FB10:FB18" si="54">ROUND((MAX(EZ10:FA10)+EY10)/2,1)</f>
        <v>0</v>
      </c>
      <c r="FC10" s="56">
        <f t="shared" ref="FC10:FC18" si="55">IF(EY10=0,(MAX(ET10,EU10)+ES10)/2,(MAX(EZ10,FA10)+EY10)/2)</f>
        <v>8.5</v>
      </c>
      <c r="FD10" s="32">
        <v>7</v>
      </c>
      <c r="FE10" s="1">
        <v>7</v>
      </c>
      <c r="FF10" s="2">
        <f t="shared" ref="FF10:FF17" si="56">ROUND((FE10*2+FD10)/3,1)</f>
        <v>7</v>
      </c>
      <c r="FG10" s="1">
        <v>7</v>
      </c>
      <c r="FH10" s="6"/>
      <c r="FI10" s="24">
        <f t="shared" ref="FI10:FI18" si="57">ROUND((MAX(FG10:FH10)+FF10)/2,1)</f>
        <v>7</v>
      </c>
      <c r="FJ10" s="10"/>
      <c r="FK10" s="6"/>
      <c r="FL10" s="6">
        <f t="shared" ref="FL10:FL18" si="58">ROUND((FJ10+FK10*2)/3,1)</f>
        <v>0</v>
      </c>
      <c r="FM10" s="6"/>
      <c r="FN10" s="6"/>
      <c r="FO10" s="10">
        <f t="shared" ref="FO10:FO18" si="59">ROUND((MAX(FM10:FN10)+FL10)/2,1)</f>
        <v>0</v>
      </c>
      <c r="FP10" s="56">
        <f t="shared" ref="FP10:FP18" si="60">IF(FL10=0,(MAX(FG10,FH10)+FF10)/2,(MAX(FM10,FN10)+FL10)/2)</f>
        <v>7</v>
      </c>
      <c r="FQ10" s="3">
        <v>5</v>
      </c>
      <c r="FR10" s="3">
        <v>7</v>
      </c>
      <c r="FS10" s="6">
        <f t="shared" ref="FS10:FS18" si="61">ROUND((FQ10+FR10*2)/3,1)</f>
        <v>6.3</v>
      </c>
      <c r="FT10" s="3">
        <v>8</v>
      </c>
      <c r="FU10" s="6"/>
      <c r="FV10" s="24">
        <f t="shared" ref="FV10:FV18" si="62">ROUND((MAX(FT10:FU10)+FS10)/2,1)</f>
        <v>7.2</v>
      </c>
      <c r="FW10" s="10"/>
      <c r="FX10" s="6"/>
      <c r="FY10" s="6">
        <f t="shared" ref="FY10:FY18" si="63">ROUND((FW10+FX10*2)/3,1)</f>
        <v>0</v>
      </c>
      <c r="FZ10" s="6"/>
      <c r="GA10" s="6"/>
      <c r="GB10" s="10">
        <f t="shared" ref="GB10:GB18" si="64">ROUND((MAX(FZ10:GA10)+FY10)/2,1)</f>
        <v>0</v>
      </c>
      <c r="GC10" s="56">
        <f t="shared" ref="GC10:GC18" si="65">IF(FY10=0,(MAX(FT10,FU10)+FS10)/2,(MAX(FZ10,GA10)+FY10)/2)</f>
        <v>7.15</v>
      </c>
      <c r="GD10" s="1"/>
      <c r="GE10" s="1"/>
      <c r="GF10" s="6">
        <f t="shared" ref="GF10:GF18" si="66">ROUND((GD10+GE10*2)/3,1)</f>
        <v>0</v>
      </c>
      <c r="GG10" s="6"/>
      <c r="GH10" s="6"/>
      <c r="GI10" s="24">
        <f t="shared" ref="GI10:GI18" si="67">ROUND((MAX(GG10:GH10)+GF10)/2,1)</f>
        <v>0</v>
      </c>
      <c r="GJ10" s="10"/>
      <c r="GK10" s="6"/>
      <c r="GL10" s="6">
        <f t="shared" ref="GL10:GL18" si="68">ROUND((GJ10+GK10*2)/3,1)</f>
        <v>0</v>
      </c>
      <c r="GM10" s="6"/>
      <c r="GN10" s="6"/>
      <c r="GO10" s="10">
        <f t="shared" ref="GO10:GO18" si="69">ROUND((MAX(GM10:GN10)+GL10)/2,1)</f>
        <v>0</v>
      </c>
      <c r="GP10" s="56">
        <f t="shared" ref="GP10:GP18" si="70">IF(GL10=0,(MAX(GG10,GH10)+GF10)/2,(MAX(GM10,GN10)+GL10)/2)</f>
        <v>0</v>
      </c>
      <c r="GQ10" s="28">
        <v>8</v>
      </c>
      <c r="GR10" s="28">
        <v>5</v>
      </c>
      <c r="GS10" s="6">
        <f t="shared" ref="GS10:GS18" si="71">ROUND((GQ10+GR10*2)/3,1)</f>
        <v>6</v>
      </c>
      <c r="GT10" s="6">
        <v>6</v>
      </c>
      <c r="GU10" s="6"/>
      <c r="GV10" s="24">
        <f t="shared" ref="GV10:GV18" si="72">ROUND((MAX(GT10:GU10)+GS10)/2,1)</f>
        <v>6</v>
      </c>
      <c r="GW10" s="10"/>
      <c r="GX10" s="6"/>
      <c r="GY10" s="6">
        <f t="shared" ref="GY10:GY18" si="73">ROUND((GW10+GX10*2)/3,1)</f>
        <v>0</v>
      </c>
      <c r="GZ10" s="6"/>
      <c r="HA10" s="6"/>
      <c r="HB10" s="10">
        <f t="shared" ref="HB10:HB18" si="74">ROUND((MAX(GZ10:HA10)+GY10)/2,1)</f>
        <v>0</v>
      </c>
      <c r="HC10" s="56">
        <f t="shared" ref="HC10:HC18" si="75">IF(GY10=0,(MAX(GT10,GU10)+GS10)/2,(MAX(GZ10,HA10)+GY10)/2)</f>
        <v>6</v>
      </c>
      <c r="HD10" s="2">
        <f t="shared" ref="HD10:HD18" si="76">ROUND((V10*$V$6+AI10*$AI$6+AW10*$AW$6+BL10*$BL$6+BY10*$BY$6+CN10*$CN$6+DA10*$DA$6+DN10*$DN$6+EC10*$EC$6+EP10*$EP$6+FC10*$FC$6+FP10*$FP$6++GC10*$GC$6+GP10*$GP$6+HC10*$HC$6)/($V$6+$AI$6+$AW$6+$BL$6+$BY$6+$CN$6+$DA$6+$DN$6+$EC$6+$EP$6+$FC$6+$FP$6+$GC$6+$GP$6+$HC$6),1)</f>
        <v>5.9</v>
      </c>
      <c r="HE10" s="83" t="str">
        <f t="shared" ref="HE10:HE18" si="77">IF(HD10&lt;4,"KÉM",IF(HD10&lt;=4.9,"YẾU",IF(HD10&lt;=5.9,"TB",IF(HD10&lt;=6.9,"TB KHÁ",IF(HD10&lt;=7.9,"KHÁ",IF(HD10&lt;=8.9,"GIỎI","XS"))))))</f>
        <v>TB</v>
      </c>
    </row>
    <row r="11" spans="1:213" s="113" customFormat="1" ht="18" customHeight="1">
      <c r="A11" s="25">
        <v>2</v>
      </c>
      <c r="B11" s="124" t="s">
        <v>51</v>
      </c>
      <c r="C11" s="123" t="s">
        <v>53</v>
      </c>
      <c r="D11" s="123" t="str">
        <f t="shared" si="0"/>
        <v>123NH2576</v>
      </c>
      <c r="E11" s="157" t="s">
        <v>356</v>
      </c>
      <c r="F11" s="158" t="s">
        <v>175</v>
      </c>
      <c r="G11" s="160" t="s">
        <v>237</v>
      </c>
      <c r="H11" s="109">
        <v>7</v>
      </c>
      <c r="I11" s="6">
        <v>7</v>
      </c>
      <c r="J11" s="6">
        <v>6</v>
      </c>
      <c r="K11" s="6">
        <v>6</v>
      </c>
      <c r="L11" s="8">
        <f t="shared" si="1"/>
        <v>6.3</v>
      </c>
      <c r="M11" s="6">
        <v>7</v>
      </c>
      <c r="N11" s="6"/>
      <c r="O11" s="24">
        <f t="shared" si="2"/>
        <v>6.7</v>
      </c>
      <c r="P11" s="10"/>
      <c r="Q11" s="6"/>
      <c r="R11" s="6">
        <f t="shared" si="3"/>
        <v>0</v>
      </c>
      <c r="S11" s="6"/>
      <c r="T11" s="6"/>
      <c r="U11" s="10">
        <f t="shared" si="4"/>
        <v>0</v>
      </c>
      <c r="V11" s="56">
        <f t="shared" si="5"/>
        <v>6.65</v>
      </c>
      <c r="W11" s="33">
        <v>7</v>
      </c>
      <c r="X11" s="6">
        <v>9</v>
      </c>
      <c r="Y11" s="6">
        <f t="shared" si="6"/>
        <v>8.3000000000000007</v>
      </c>
      <c r="Z11" s="1">
        <v>8</v>
      </c>
      <c r="AA11" s="6"/>
      <c r="AB11" s="24">
        <f t="shared" si="7"/>
        <v>8.1999999999999993</v>
      </c>
      <c r="AC11" s="3"/>
      <c r="AD11" s="2"/>
      <c r="AE11" s="6">
        <f t="shared" si="8"/>
        <v>0</v>
      </c>
      <c r="AF11" s="6"/>
      <c r="AG11" s="6"/>
      <c r="AH11" s="10">
        <f t="shared" si="9"/>
        <v>0</v>
      </c>
      <c r="AI11" s="56">
        <f t="shared" si="10"/>
        <v>8.15</v>
      </c>
      <c r="AJ11" s="28"/>
      <c r="AK11" s="33">
        <v>10</v>
      </c>
      <c r="AL11" s="6">
        <v>8</v>
      </c>
      <c r="AM11" s="1">
        <f t="shared" si="11"/>
        <v>8.6999999999999993</v>
      </c>
      <c r="AN11" s="6">
        <v>10</v>
      </c>
      <c r="AO11" s="43"/>
      <c r="AP11" s="24">
        <f t="shared" si="12"/>
        <v>9.4</v>
      </c>
      <c r="AQ11" s="10"/>
      <c r="AR11" s="6"/>
      <c r="AS11" s="6">
        <f t="shared" si="13"/>
        <v>0</v>
      </c>
      <c r="AT11" s="6"/>
      <c r="AU11" s="6"/>
      <c r="AV11" s="10">
        <f t="shared" si="14"/>
        <v>0</v>
      </c>
      <c r="AW11" s="56">
        <f t="shared" si="15"/>
        <v>9.35</v>
      </c>
      <c r="AX11" s="75">
        <v>9</v>
      </c>
      <c r="AY11" s="6">
        <v>9</v>
      </c>
      <c r="AZ11" s="6">
        <v>7</v>
      </c>
      <c r="BA11" s="6">
        <v>7</v>
      </c>
      <c r="BB11" s="8">
        <f t="shared" si="16"/>
        <v>7.7</v>
      </c>
      <c r="BC11" s="6">
        <v>7</v>
      </c>
      <c r="BD11" s="43"/>
      <c r="BE11" s="24">
        <f t="shared" si="17"/>
        <v>7.4</v>
      </c>
      <c r="BF11" s="10"/>
      <c r="BG11" s="6"/>
      <c r="BH11" s="6">
        <f t="shared" si="18"/>
        <v>0</v>
      </c>
      <c r="BI11" s="6"/>
      <c r="BJ11" s="6"/>
      <c r="BK11" s="10">
        <f t="shared" si="19"/>
        <v>0</v>
      </c>
      <c r="BL11" s="56">
        <f t="shared" si="20"/>
        <v>7.35</v>
      </c>
      <c r="BM11" s="32">
        <v>8.5</v>
      </c>
      <c r="BN11" s="1">
        <v>8.5</v>
      </c>
      <c r="BO11" s="1">
        <f t="shared" si="21"/>
        <v>8.5</v>
      </c>
      <c r="BP11" s="1">
        <v>8</v>
      </c>
      <c r="BQ11" s="6"/>
      <c r="BR11" s="24">
        <f t="shared" si="22"/>
        <v>8.3000000000000007</v>
      </c>
      <c r="BS11" s="10"/>
      <c r="BT11" s="6"/>
      <c r="BU11" s="6">
        <f t="shared" si="23"/>
        <v>0</v>
      </c>
      <c r="BV11" s="6"/>
      <c r="BW11" s="6"/>
      <c r="BX11" s="10">
        <f t="shared" si="24"/>
        <v>0</v>
      </c>
      <c r="BY11" s="56">
        <f t="shared" si="25"/>
        <v>8.25</v>
      </c>
      <c r="BZ11" s="32">
        <v>7</v>
      </c>
      <c r="CA11" s="32"/>
      <c r="CB11" s="32"/>
      <c r="CC11" s="1">
        <v>7</v>
      </c>
      <c r="CD11" s="6">
        <f t="shared" si="26"/>
        <v>7</v>
      </c>
      <c r="CE11" s="1">
        <v>8</v>
      </c>
      <c r="CF11" s="1"/>
      <c r="CG11" s="24">
        <f t="shared" si="27"/>
        <v>7.5</v>
      </c>
      <c r="CH11" s="10"/>
      <c r="CI11" s="6"/>
      <c r="CJ11" s="6">
        <f t="shared" si="28"/>
        <v>0</v>
      </c>
      <c r="CK11" s="6"/>
      <c r="CL11" s="6"/>
      <c r="CM11" s="10">
        <f t="shared" si="29"/>
        <v>0</v>
      </c>
      <c r="CN11" s="56">
        <f t="shared" si="30"/>
        <v>7.5</v>
      </c>
      <c r="CO11" s="1">
        <v>7</v>
      </c>
      <c r="CP11" s="1">
        <v>7</v>
      </c>
      <c r="CQ11" s="2">
        <f t="shared" si="31"/>
        <v>7</v>
      </c>
      <c r="CR11" s="1">
        <v>8</v>
      </c>
      <c r="CS11" s="6"/>
      <c r="CT11" s="24">
        <f t="shared" si="32"/>
        <v>7.5</v>
      </c>
      <c r="CU11" s="10"/>
      <c r="CV11" s="6"/>
      <c r="CW11" s="6">
        <f t="shared" si="33"/>
        <v>0</v>
      </c>
      <c r="CX11" s="6"/>
      <c r="CY11" s="6"/>
      <c r="CZ11" s="10">
        <f t="shared" si="34"/>
        <v>0</v>
      </c>
      <c r="DA11" s="56">
        <f t="shared" si="35"/>
        <v>7.5</v>
      </c>
      <c r="DB11" s="33">
        <v>7</v>
      </c>
      <c r="DC11" s="6">
        <v>5</v>
      </c>
      <c r="DD11" s="10">
        <f t="shared" si="36"/>
        <v>5.7</v>
      </c>
      <c r="DE11" s="6">
        <v>9</v>
      </c>
      <c r="DF11" s="6"/>
      <c r="DG11" s="24">
        <f t="shared" si="37"/>
        <v>7.4</v>
      </c>
      <c r="DH11" s="10"/>
      <c r="DI11" s="6"/>
      <c r="DJ11" s="6">
        <f t="shared" si="38"/>
        <v>0</v>
      </c>
      <c r="DK11" s="6"/>
      <c r="DL11" s="6"/>
      <c r="DM11" s="10">
        <f t="shared" si="39"/>
        <v>0</v>
      </c>
      <c r="DN11" s="56">
        <f t="shared" si="40"/>
        <v>7.35</v>
      </c>
      <c r="DO11" s="3">
        <v>7</v>
      </c>
      <c r="DP11" s="3">
        <v>8</v>
      </c>
      <c r="DQ11" s="3">
        <v>7</v>
      </c>
      <c r="DR11" s="3">
        <v>8</v>
      </c>
      <c r="DS11" s="48">
        <f t="shared" si="41"/>
        <v>7.5</v>
      </c>
      <c r="DT11" s="3">
        <v>6</v>
      </c>
      <c r="DU11" s="6"/>
      <c r="DV11" s="24">
        <f t="shared" si="42"/>
        <v>6.8</v>
      </c>
      <c r="DW11" s="10"/>
      <c r="DX11" s="6"/>
      <c r="DY11" s="6">
        <f t="shared" si="43"/>
        <v>0</v>
      </c>
      <c r="DZ11" s="6"/>
      <c r="EA11" s="6"/>
      <c r="EB11" s="10">
        <f t="shared" si="44"/>
        <v>0</v>
      </c>
      <c r="EC11" s="56">
        <f t="shared" si="45"/>
        <v>6.75</v>
      </c>
      <c r="ED11" s="4">
        <v>7</v>
      </c>
      <c r="EE11" s="4">
        <v>8</v>
      </c>
      <c r="EF11" s="2">
        <f t="shared" si="46"/>
        <v>7.666666666666667</v>
      </c>
      <c r="EG11" s="4">
        <v>6</v>
      </c>
      <c r="EH11" s="6"/>
      <c r="EI11" s="24">
        <f t="shared" si="47"/>
        <v>6.8</v>
      </c>
      <c r="EJ11" s="10"/>
      <c r="EK11" s="6"/>
      <c r="EL11" s="6">
        <f t="shared" si="48"/>
        <v>0</v>
      </c>
      <c r="EM11" s="6"/>
      <c r="EN11" s="6"/>
      <c r="EO11" s="10">
        <f t="shared" si="49"/>
        <v>0</v>
      </c>
      <c r="EP11" s="56">
        <f t="shared" si="50"/>
        <v>6.8333333333333339</v>
      </c>
      <c r="EQ11" s="1">
        <v>8</v>
      </c>
      <c r="ER11" s="1">
        <v>8</v>
      </c>
      <c r="ES11" s="2">
        <f t="shared" si="51"/>
        <v>8</v>
      </c>
      <c r="ET11" s="1">
        <v>9</v>
      </c>
      <c r="EU11" s="6"/>
      <c r="EV11" s="24">
        <f t="shared" si="52"/>
        <v>8.5</v>
      </c>
      <c r="EW11" s="10"/>
      <c r="EX11" s="6"/>
      <c r="EY11" s="6">
        <f t="shared" si="53"/>
        <v>0</v>
      </c>
      <c r="EZ11" s="6"/>
      <c r="FA11" s="6"/>
      <c r="FB11" s="10">
        <f t="shared" si="54"/>
        <v>0</v>
      </c>
      <c r="FC11" s="56">
        <f t="shared" si="55"/>
        <v>8.5</v>
      </c>
      <c r="FD11" s="32">
        <v>7</v>
      </c>
      <c r="FE11" s="1">
        <v>6</v>
      </c>
      <c r="FF11" s="2">
        <f t="shared" si="56"/>
        <v>6.3</v>
      </c>
      <c r="FG11" s="1">
        <v>4</v>
      </c>
      <c r="FH11" s="6"/>
      <c r="FI11" s="24">
        <f t="shared" si="57"/>
        <v>5.2</v>
      </c>
      <c r="FJ11" s="10"/>
      <c r="FK11" s="6"/>
      <c r="FL11" s="6">
        <f t="shared" si="58"/>
        <v>0</v>
      </c>
      <c r="FM11" s="6"/>
      <c r="FN11" s="6"/>
      <c r="FO11" s="10">
        <f t="shared" si="59"/>
        <v>0</v>
      </c>
      <c r="FP11" s="56">
        <f t="shared" si="60"/>
        <v>5.15</v>
      </c>
      <c r="FQ11" s="3">
        <v>5</v>
      </c>
      <c r="FR11" s="3">
        <v>8</v>
      </c>
      <c r="FS11" s="6">
        <f t="shared" si="61"/>
        <v>7</v>
      </c>
      <c r="FT11" s="3">
        <v>9</v>
      </c>
      <c r="FU11" s="6"/>
      <c r="FV11" s="24">
        <f t="shared" si="62"/>
        <v>8</v>
      </c>
      <c r="FW11" s="10"/>
      <c r="FX11" s="6"/>
      <c r="FY11" s="6">
        <f t="shared" si="63"/>
        <v>0</v>
      </c>
      <c r="FZ11" s="6"/>
      <c r="GA11" s="6"/>
      <c r="GB11" s="10">
        <f t="shared" si="64"/>
        <v>0</v>
      </c>
      <c r="GC11" s="56">
        <f t="shared" si="65"/>
        <v>8</v>
      </c>
      <c r="GD11" s="1">
        <v>9</v>
      </c>
      <c r="GE11" s="1">
        <v>8</v>
      </c>
      <c r="GF11" s="6">
        <f t="shared" si="66"/>
        <v>8.3000000000000007</v>
      </c>
      <c r="GG11" s="6">
        <v>8</v>
      </c>
      <c r="GH11" s="6"/>
      <c r="GI11" s="24">
        <f t="shared" si="67"/>
        <v>8.1999999999999993</v>
      </c>
      <c r="GJ11" s="10"/>
      <c r="GK11" s="6"/>
      <c r="GL11" s="6">
        <f t="shared" si="68"/>
        <v>0</v>
      </c>
      <c r="GM11" s="6"/>
      <c r="GN11" s="6"/>
      <c r="GO11" s="10">
        <f t="shared" si="69"/>
        <v>0</v>
      </c>
      <c r="GP11" s="56">
        <f t="shared" si="70"/>
        <v>8.15</v>
      </c>
      <c r="GQ11" s="28">
        <v>8</v>
      </c>
      <c r="GR11" s="28">
        <v>6</v>
      </c>
      <c r="GS11" s="6">
        <f t="shared" si="71"/>
        <v>6.7</v>
      </c>
      <c r="GT11" s="6">
        <v>7</v>
      </c>
      <c r="GU11" s="6"/>
      <c r="GV11" s="24">
        <f t="shared" si="72"/>
        <v>6.9</v>
      </c>
      <c r="GW11" s="10"/>
      <c r="GX11" s="6"/>
      <c r="GY11" s="6">
        <f t="shared" si="73"/>
        <v>0</v>
      </c>
      <c r="GZ11" s="6"/>
      <c r="HA11" s="6"/>
      <c r="HB11" s="10">
        <f t="shared" si="74"/>
        <v>0</v>
      </c>
      <c r="HC11" s="56">
        <f t="shared" si="75"/>
        <v>6.85</v>
      </c>
      <c r="HD11" s="2">
        <f t="shared" si="76"/>
        <v>7.5</v>
      </c>
      <c r="HE11" s="83" t="str">
        <f t="shared" si="77"/>
        <v>KHÁ</v>
      </c>
    </row>
    <row r="12" spans="1:213" s="113" customFormat="1" ht="18" customHeight="1">
      <c r="A12" s="25">
        <v>3</v>
      </c>
      <c r="B12" s="124" t="s">
        <v>51</v>
      </c>
      <c r="C12" s="123" t="s">
        <v>54</v>
      </c>
      <c r="D12" s="123" t="str">
        <f t="shared" si="0"/>
        <v>123NH2577</v>
      </c>
      <c r="E12" s="157" t="s">
        <v>357</v>
      </c>
      <c r="F12" s="158" t="s">
        <v>156</v>
      </c>
      <c r="G12" s="161" t="s">
        <v>358</v>
      </c>
      <c r="H12" s="87">
        <v>7</v>
      </c>
      <c r="I12" s="6">
        <v>9</v>
      </c>
      <c r="J12" s="6">
        <v>9</v>
      </c>
      <c r="K12" s="6">
        <v>9</v>
      </c>
      <c r="L12" s="8">
        <f t="shared" si="1"/>
        <v>8.6999999999999993</v>
      </c>
      <c r="M12" s="6">
        <v>7.5</v>
      </c>
      <c r="N12" s="6"/>
      <c r="O12" s="24">
        <f t="shared" si="2"/>
        <v>8.1</v>
      </c>
      <c r="P12" s="10"/>
      <c r="Q12" s="6"/>
      <c r="R12" s="6">
        <f t="shared" si="3"/>
        <v>0</v>
      </c>
      <c r="S12" s="6"/>
      <c r="T12" s="6"/>
      <c r="U12" s="10">
        <f t="shared" si="4"/>
        <v>0</v>
      </c>
      <c r="V12" s="56">
        <f t="shared" si="5"/>
        <v>8.1</v>
      </c>
      <c r="W12" s="33">
        <v>8</v>
      </c>
      <c r="X12" s="6">
        <v>6</v>
      </c>
      <c r="Y12" s="6">
        <f t="shared" si="6"/>
        <v>6.7</v>
      </c>
      <c r="Z12" s="1">
        <v>7</v>
      </c>
      <c r="AA12" s="6"/>
      <c r="AB12" s="24">
        <f t="shared" si="7"/>
        <v>6.9</v>
      </c>
      <c r="AC12" s="3"/>
      <c r="AD12" s="2"/>
      <c r="AE12" s="6">
        <f t="shared" si="8"/>
        <v>0</v>
      </c>
      <c r="AF12" s="6"/>
      <c r="AG12" s="6"/>
      <c r="AH12" s="10">
        <f t="shared" si="9"/>
        <v>0</v>
      </c>
      <c r="AI12" s="56">
        <f t="shared" si="10"/>
        <v>6.85</v>
      </c>
      <c r="AJ12" s="28"/>
      <c r="AK12" s="33">
        <v>8</v>
      </c>
      <c r="AL12" s="6">
        <v>8</v>
      </c>
      <c r="AM12" s="1">
        <f t="shared" si="11"/>
        <v>8</v>
      </c>
      <c r="AN12" s="6">
        <v>5</v>
      </c>
      <c r="AO12" s="6"/>
      <c r="AP12" s="24">
        <f t="shared" si="12"/>
        <v>6.5</v>
      </c>
      <c r="AQ12" s="10"/>
      <c r="AR12" s="6"/>
      <c r="AS12" s="6">
        <f t="shared" si="13"/>
        <v>0</v>
      </c>
      <c r="AT12" s="6"/>
      <c r="AU12" s="6"/>
      <c r="AV12" s="10">
        <f t="shared" si="14"/>
        <v>0</v>
      </c>
      <c r="AW12" s="56">
        <f t="shared" si="15"/>
        <v>6.5</v>
      </c>
      <c r="AX12" s="33">
        <v>10</v>
      </c>
      <c r="AY12" s="6">
        <v>10</v>
      </c>
      <c r="AZ12" s="6">
        <v>8.6999999999999993</v>
      </c>
      <c r="BA12" s="6">
        <v>7.8</v>
      </c>
      <c r="BB12" s="8">
        <f t="shared" si="16"/>
        <v>8.8000000000000007</v>
      </c>
      <c r="BC12" s="6">
        <v>7.8</v>
      </c>
      <c r="BD12" s="6"/>
      <c r="BE12" s="24">
        <f t="shared" si="17"/>
        <v>8.3000000000000007</v>
      </c>
      <c r="BF12" s="10"/>
      <c r="BG12" s="6"/>
      <c r="BH12" s="6">
        <f t="shared" si="18"/>
        <v>0</v>
      </c>
      <c r="BI12" s="6"/>
      <c r="BJ12" s="6"/>
      <c r="BK12" s="10">
        <f t="shared" si="19"/>
        <v>0</v>
      </c>
      <c r="BL12" s="56">
        <f t="shared" si="20"/>
        <v>8.3000000000000007</v>
      </c>
      <c r="BM12" s="32">
        <v>8.5</v>
      </c>
      <c r="BN12" s="1">
        <v>8.5</v>
      </c>
      <c r="BO12" s="1">
        <f t="shared" si="21"/>
        <v>8.5</v>
      </c>
      <c r="BP12" s="1">
        <v>7.5</v>
      </c>
      <c r="BQ12" s="6"/>
      <c r="BR12" s="24">
        <f t="shared" si="22"/>
        <v>8</v>
      </c>
      <c r="BS12" s="10"/>
      <c r="BT12" s="6"/>
      <c r="BU12" s="6">
        <f t="shared" si="23"/>
        <v>0</v>
      </c>
      <c r="BV12" s="6"/>
      <c r="BW12" s="6"/>
      <c r="BX12" s="10">
        <f t="shared" si="24"/>
        <v>0</v>
      </c>
      <c r="BY12" s="56">
        <f t="shared" si="25"/>
        <v>8</v>
      </c>
      <c r="BZ12" s="32">
        <v>6</v>
      </c>
      <c r="CA12" s="32"/>
      <c r="CB12" s="32"/>
      <c r="CC12" s="1">
        <v>6</v>
      </c>
      <c r="CD12" s="6">
        <f t="shared" si="26"/>
        <v>6</v>
      </c>
      <c r="CE12" s="1">
        <v>8</v>
      </c>
      <c r="CF12" s="1"/>
      <c r="CG12" s="24">
        <f t="shared" si="27"/>
        <v>7</v>
      </c>
      <c r="CH12" s="10"/>
      <c r="CI12" s="6"/>
      <c r="CJ12" s="6">
        <f t="shared" si="28"/>
        <v>0</v>
      </c>
      <c r="CK12" s="6"/>
      <c r="CL12" s="6"/>
      <c r="CM12" s="10">
        <f t="shared" si="29"/>
        <v>0</v>
      </c>
      <c r="CN12" s="56">
        <f t="shared" si="30"/>
        <v>7</v>
      </c>
      <c r="CO12" s="1">
        <v>9</v>
      </c>
      <c r="CP12" s="1">
        <v>9</v>
      </c>
      <c r="CQ12" s="2">
        <f t="shared" si="31"/>
        <v>9</v>
      </c>
      <c r="CR12" s="1">
        <v>9</v>
      </c>
      <c r="CS12" s="6"/>
      <c r="CT12" s="24">
        <f t="shared" si="32"/>
        <v>9</v>
      </c>
      <c r="CU12" s="10"/>
      <c r="CV12" s="6"/>
      <c r="CW12" s="6">
        <f t="shared" si="33"/>
        <v>0</v>
      </c>
      <c r="CX12" s="6"/>
      <c r="CY12" s="6"/>
      <c r="CZ12" s="10">
        <f t="shared" si="34"/>
        <v>0</v>
      </c>
      <c r="DA12" s="56">
        <f t="shared" si="35"/>
        <v>9</v>
      </c>
      <c r="DB12" s="33">
        <v>6</v>
      </c>
      <c r="DC12" s="6">
        <v>7</v>
      </c>
      <c r="DD12" s="10">
        <f t="shared" si="36"/>
        <v>6.7</v>
      </c>
      <c r="DE12" s="6">
        <v>6</v>
      </c>
      <c r="DF12" s="6"/>
      <c r="DG12" s="24">
        <f t="shared" si="37"/>
        <v>6.4</v>
      </c>
      <c r="DH12" s="10"/>
      <c r="DI12" s="6"/>
      <c r="DJ12" s="6">
        <f t="shared" si="38"/>
        <v>0</v>
      </c>
      <c r="DK12" s="6"/>
      <c r="DL12" s="6"/>
      <c r="DM12" s="10">
        <f t="shared" si="39"/>
        <v>0</v>
      </c>
      <c r="DN12" s="56">
        <f t="shared" si="40"/>
        <v>6.35</v>
      </c>
      <c r="DO12" s="3">
        <v>7</v>
      </c>
      <c r="DP12" s="3">
        <v>8</v>
      </c>
      <c r="DQ12" s="3">
        <v>7</v>
      </c>
      <c r="DR12" s="3">
        <v>8</v>
      </c>
      <c r="DS12" s="48">
        <f t="shared" si="41"/>
        <v>7.5</v>
      </c>
      <c r="DT12" s="3">
        <v>7</v>
      </c>
      <c r="DU12" s="6"/>
      <c r="DV12" s="24">
        <f t="shared" si="42"/>
        <v>7.3</v>
      </c>
      <c r="DW12" s="10"/>
      <c r="DX12" s="6"/>
      <c r="DY12" s="6">
        <f t="shared" si="43"/>
        <v>0</v>
      </c>
      <c r="DZ12" s="6"/>
      <c r="EA12" s="6"/>
      <c r="EB12" s="10">
        <f t="shared" si="44"/>
        <v>0</v>
      </c>
      <c r="EC12" s="56">
        <f t="shared" si="45"/>
        <v>7.25</v>
      </c>
      <c r="ED12" s="4">
        <v>8</v>
      </c>
      <c r="EE12" s="4">
        <v>8</v>
      </c>
      <c r="EF12" s="2">
        <f t="shared" si="46"/>
        <v>8</v>
      </c>
      <c r="EG12" s="4">
        <v>5</v>
      </c>
      <c r="EH12" s="6"/>
      <c r="EI12" s="24">
        <f t="shared" si="47"/>
        <v>6.5</v>
      </c>
      <c r="EJ12" s="10"/>
      <c r="EK12" s="6"/>
      <c r="EL12" s="6">
        <f t="shared" si="48"/>
        <v>0</v>
      </c>
      <c r="EM12" s="6"/>
      <c r="EN12" s="6"/>
      <c r="EO12" s="10">
        <f t="shared" si="49"/>
        <v>0</v>
      </c>
      <c r="EP12" s="56">
        <f t="shared" si="50"/>
        <v>6.5</v>
      </c>
      <c r="EQ12" s="1">
        <v>8</v>
      </c>
      <c r="ER12" s="1">
        <v>7</v>
      </c>
      <c r="ES12" s="2">
        <f t="shared" si="51"/>
        <v>7.333333333333333</v>
      </c>
      <c r="ET12" s="1">
        <v>8</v>
      </c>
      <c r="EU12" s="6"/>
      <c r="EV12" s="24">
        <f t="shared" si="52"/>
        <v>7.7</v>
      </c>
      <c r="EW12" s="10"/>
      <c r="EX12" s="6"/>
      <c r="EY12" s="6">
        <f t="shared" si="53"/>
        <v>0</v>
      </c>
      <c r="EZ12" s="6"/>
      <c r="FA12" s="6"/>
      <c r="FB12" s="10">
        <f t="shared" si="54"/>
        <v>0</v>
      </c>
      <c r="FC12" s="56">
        <f t="shared" si="55"/>
        <v>7.6666666666666661</v>
      </c>
      <c r="FD12" s="32">
        <v>8</v>
      </c>
      <c r="FE12" s="1">
        <v>7</v>
      </c>
      <c r="FF12" s="2">
        <f t="shared" si="56"/>
        <v>7.3</v>
      </c>
      <c r="FG12" s="1">
        <v>9</v>
      </c>
      <c r="FH12" s="6"/>
      <c r="FI12" s="24">
        <f t="shared" si="57"/>
        <v>8.1999999999999993</v>
      </c>
      <c r="FJ12" s="10"/>
      <c r="FK12" s="6"/>
      <c r="FL12" s="6">
        <f t="shared" si="58"/>
        <v>0</v>
      </c>
      <c r="FM12" s="6"/>
      <c r="FN12" s="6"/>
      <c r="FO12" s="10">
        <f t="shared" si="59"/>
        <v>0</v>
      </c>
      <c r="FP12" s="56">
        <f t="shared" si="60"/>
        <v>8.15</v>
      </c>
      <c r="FQ12" s="3">
        <v>6</v>
      </c>
      <c r="FR12" s="3">
        <v>7</v>
      </c>
      <c r="FS12" s="6">
        <f t="shared" si="61"/>
        <v>6.7</v>
      </c>
      <c r="FT12" s="3">
        <v>6</v>
      </c>
      <c r="FU12" s="6"/>
      <c r="FV12" s="24">
        <f t="shared" si="62"/>
        <v>6.4</v>
      </c>
      <c r="FW12" s="10"/>
      <c r="FX12" s="6"/>
      <c r="FY12" s="6">
        <f t="shared" si="63"/>
        <v>0</v>
      </c>
      <c r="FZ12" s="6"/>
      <c r="GA12" s="6"/>
      <c r="GB12" s="10">
        <f t="shared" si="64"/>
        <v>0</v>
      </c>
      <c r="GC12" s="56">
        <f t="shared" si="65"/>
        <v>6.35</v>
      </c>
      <c r="GD12" s="1">
        <v>9</v>
      </c>
      <c r="GE12" s="1">
        <v>7</v>
      </c>
      <c r="GF12" s="6">
        <f t="shared" si="66"/>
        <v>7.7</v>
      </c>
      <c r="GG12" s="6">
        <v>8</v>
      </c>
      <c r="GH12" s="6"/>
      <c r="GI12" s="24">
        <f t="shared" si="67"/>
        <v>7.9</v>
      </c>
      <c r="GJ12" s="10"/>
      <c r="GK12" s="6"/>
      <c r="GL12" s="6">
        <f t="shared" si="68"/>
        <v>0</v>
      </c>
      <c r="GM12" s="6"/>
      <c r="GN12" s="6"/>
      <c r="GO12" s="10">
        <f t="shared" si="69"/>
        <v>0</v>
      </c>
      <c r="GP12" s="56">
        <f t="shared" si="70"/>
        <v>7.85</v>
      </c>
      <c r="GQ12" s="28">
        <v>9</v>
      </c>
      <c r="GR12" s="28">
        <v>7</v>
      </c>
      <c r="GS12" s="6">
        <f t="shared" si="71"/>
        <v>7.7</v>
      </c>
      <c r="GT12" s="6">
        <v>7</v>
      </c>
      <c r="GU12" s="6"/>
      <c r="GV12" s="24">
        <f t="shared" si="72"/>
        <v>7.4</v>
      </c>
      <c r="GW12" s="10"/>
      <c r="GX12" s="6"/>
      <c r="GY12" s="6">
        <f t="shared" si="73"/>
        <v>0</v>
      </c>
      <c r="GZ12" s="6"/>
      <c r="HA12" s="6"/>
      <c r="HB12" s="10">
        <f t="shared" si="74"/>
        <v>0</v>
      </c>
      <c r="HC12" s="56">
        <f t="shared" si="75"/>
        <v>7.35</v>
      </c>
      <c r="HD12" s="2">
        <f t="shared" si="76"/>
        <v>7.4</v>
      </c>
      <c r="HE12" s="83" t="str">
        <f t="shared" si="77"/>
        <v>KHÁ</v>
      </c>
    </row>
    <row r="13" spans="1:213" s="113" customFormat="1" ht="18" customHeight="1">
      <c r="A13" s="25">
        <v>4</v>
      </c>
      <c r="B13" s="124" t="s">
        <v>51</v>
      </c>
      <c r="C13" s="123" t="s">
        <v>55</v>
      </c>
      <c r="D13" s="123" t="str">
        <f t="shared" si="0"/>
        <v>123NH2578</v>
      </c>
      <c r="E13" s="157" t="s">
        <v>359</v>
      </c>
      <c r="F13" s="158" t="s">
        <v>360</v>
      </c>
      <c r="G13" s="161" t="s">
        <v>355</v>
      </c>
      <c r="H13" s="109">
        <v>8</v>
      </c>
      <c r="I13" s="6">
        <v>6</v>
      </c>
      <c r="J13" s="6">
        <v>7</v>
      </c>
      <c r="K13" s="6">
        <v>7</v>
      </c>
      <c r="L13" s="8">
        <f t="shared" si="1"/>
        <v>7</v>
      </c>
      <c r="M13" s="6">
        <v>6.5</v>
      </c>
      <c r="N13" s="6"/>
      <c r="O13" s="24">
        <f t="shared" si="2"/>
        <v>6.8</v>
      </c>
      <c r="P13" s="10"/>
      <c r="Q13" s="6"/>
      <c r="R13" s="6">
        <f t="shared" si="3"/>
        <v>0</v>
      </c>
      <c r="S13" s="6"/>
      <c r="T13" s="6"/>
      <c r="U13" s="10">
        <f t="shared" si="4"/>
        <v>0</v>
      </c>
      <c r="V13" s="56">
        <f t="shared" si="5"/>
        <v>6.75</v>
      </c>
      <c r="W13" s="33">
        <v>7</v>
      </c>
      <c r="X13" s="6">
        <v>6</v>
      </c>
      <c r="Y13" s="6">
        <f t="shared" si="6"/>
        <v>6.3</v>
      </c>
      <c r="Z13" s="1">
        <v>6</v>
      </c>
      <c r="AA13" s="6"/>
      <c r="AB13" s="24">
        <f t="shared" si="7"/>
        <v>6.2</v>
      </c>
      <c r="AC13" s="3"/>
      <c r="AD13" s="2"/>
      <c r="AE13" s="6">
        <f t="shared" si="8"/>
        <v>0</v>
      </c>
      <c r="AF13" s="6"/>
      <c r="AG13" s="6"/>
      <c r="AH13" s="10">
        <f t="shared" si="9"/>
        <v>0</v>
      </c>
      <c r="AI13" s="56">
        <f t="shared" si="10"/>
        <v>6.15</v>
      </c>
      <c r="AJ13" s="29"/>
      <c r="AK13" s="73">
        <v>7</v>
      </c>
      <c r="AL13" s="31">
        <v>6</v>
      </c>
      <c r="AM13" s="31">
        <f t="shared" si="11"/>
        <v>6.3</v>
      </c>
      <c r="AN13" s="45"/>
      <c r="AO13" s="31">
        <v>0</v>
      </c>
      <c r="AP13" s="36">
        <f t="shared" si="12"/>
        <v>3.2</v>
      </c>
      <c r="AQ13" s="10"/>
      <c r="AR13" s="6"/>
      <c r="AS13" s="6">
        <f t="shared" si="13"/>
        <v>0</v>
      </c>
      <c r="AT13" s="6"/>
      <c r="AU13" s="6"/>
      <c r="AV13" s="10">
        <f t="shared" si="14"/>
        <v>0</v>
      </c>
      <c r="AW13" s="36">
        <f t="shared" si="15"/>
        <v>3.15</v>
      </c>
      <c r="AX13" s="33">
        <v>5</v>
      </c>
      <c r="AY13" s="6">
        <v>4</v>
      </c>
      <c r="AZ13" s="6">
        <v>4.8</v>
      </c>
      <c r="BA13" s="6">
        <v>7</v>
      </c>
      <c r="BB13" s="8">
        <f t="shared" si="16"/>
        <v>5.4</v>
      </c>
      <c r="BC13" s="6">
        <v>6</v>
      </c>
      <c r="BD13" s="81"/>
      <c r="BE13" s="24">
        <f t="shared" si="17"/>
        <v>5.7</v>
      </c>
      <c r="BF13" s="10"/>
      <c r="BG13" s="6"/>
      <c r="BH13" s="6">
        <f t="shared" si="18"/>
        <v>0</v>
      </c>
      <c r="BI13" s="6"/>
      <c r="BJ13" s="6"/>
      <c r="BK13" s="10">
        <f t="shared" si="19"/>
        <v>0</v>
      </c>
      <c r="BL13" s="56">
        <f t="shared" si="20"/>
        <v>5.7</v>
      </c>
      <c r="BM13" s="32">
        <v>7</v>
      </c>
      <c r="BN13" s="1">
        <v>7</v>
      </c>
      <c r="BO13" s="1">
        <f t="shared" si="21"/>
        <v>7</v>
      </c>
      <c r="BP13" s="1">
        <v>6</v>
      </c>
      <c r="BQ13" s="6"/>
      <c r="BR13" s="24">
        <f t="shared" si="22"/>
        <v>6.5</v>
      </c>
      <c r="BS13" s="10"/>
      <c r="BT13" s="6"/>
      <c r="BU13" s="6">
        <f t="shared" si="23"/>
        <v>0</v>
      </c>
      <c r="BV13" s="6"/>
      <c r="BW13" s="6"/>
      <c r="BX13" s="10">
        <f t="shared" si="24"/>
        <v>0</v>
      </c>
      <c r="BY13" s="56">
        <f t="shared" si="25"/>
        <v>6.5</v>
      </c>
      <c r="BZ13" s="73">
        <v>3</v>
      </c>
      <c r="CA13" s="73"/>
      <c r="CB13" s="73"/>
      <c r="CC13" s="31">
        <v>3</v>
      </c>
      <c r="CD13" s="6">
        <f t="shared" si="26"/>
        <v>3</v>
      </c>
      <c r="CE13" s="31">
        <v>3</v>
      </c>
      <c r="CF13" s="31"/>
      <c r="CG13" s="24">
        <f t="shared" si="27"/>
        <v>3</v>
      </c>
      <c r="CH13" s="10"/>
      <c r="CI13" s="6"/>
      <c r="CJ13" s="6">
        <f t="shared" si="28"/>
        <v>0</v>
      </c>
      <c r="CK13" s="6"/>
      <c r="CL13" s="6"/>
      <c r="CM13" s="10">
        <f t="shared" si="29"/>
        <v>0</v>
      </c>
      <c r="CN13" s="36">
        <f t="shared" si="30"/>
        <v>3</v>
      </c>
      <c r="CO13" s="1">
        <v>8</v>
      </c>
      <c r="CP13" s="1">
        <v>8</v>
      </c>
      <c r="CQ13" s="2">
        <f t="shared" si="31"/>
        <v>8</v>
      </c>
      <c r="CR13" s="1">
        <v>8</v>
      </c>
      <c r="CS13" s="6"/>
      <c r="CT13" s="24">
        <f t="shared" si="32"/>
        <v>8</v>
      </c>
      <c r="CU13" s="10"/>
      <c r="CV13" s="6"/>
      <c r="CW13" s="6">
        <f t="shared" si="33"/>
        <v>0</v>
      </c>
      <c r="CX13" s="6"/>
      <c r="CY13" s="6"/>
      <c r="CZ13" s="10">
        <f t="shared" si="34"/>
        <v>0</v>
      </c>
      <c r="DA13" s="56">
        <f t="shared" si="35"/>
        <v>8</v>
      </c>
      <c r="DB13" s="33">
        <v>6</v>
      </c>
      <c r="DC13" s="6">
        <v>7</v>
      </c>
      <c r="DD13" s="10">
        <f t="shared" si="36"/>
        <v>6.7</v>
      </c>
      <c r="DE13" s="6">
        <v>6</v>
      </c>
      <c r="DF13" s="6"/>
      <c r="DG13" s="24">
        <f t="shared" si="37"/>
        <v>6.4</v>
      </c>
      <c r="DH13" s="10"/>
      <c r="DI13" s="6"/>
      <c r="DJ13" s="6">
        <f t="shared" si="38"/>
        <v>0</v>
      </c>
      <c r="DK13" s="6"/>
      <c r="DL13" s="6"/>
      <c r="DM13" s="10">
        <f t="shared" si="39"/>
        <v>0</v>
      </c>
      <c r="DN13" s="56">
        <f t="shared" si="40"/>
        <v>6.35</v>
      </c>
      <c r="DO13" s="3">
        <v>8</v>
      </c>
      <c r="DP13" s="3">
        <v>7</v>
      </c>
      <c r="DQ13" s="3">
        <v>7</v>
      </c>
      <c r="DR13" s="3">
        <v>6</v>
      </c>
      <c r="DS13" s="48">
        <f t="shared" si="41"/>
        <v>6.833333333333333</v>
      </c>
      <c r="DT13" s="3">
        <v>7</v>
      </c>
      <c r="DU13" s="6"/>
      <c r="DV13" s="24">
        <f t="shared" si="42"/>
        <v>6.9</v>
      </c>
      <c r="DW13" s="10"/>
      <c r="DX13" s="6"/>
      <c r="DY13" s="6">
        <f t="shared" si="43"/>
        <v>0</v>
      </c>
      <c r="DZ13" s="6"/>
      <c r="EA13" s="6"/>
      <c r="EB13" s="10">
        <f t="shared" si="44"/>
        <v>0</v>
      </c>
      <c r="EC13" s="56">
        <f t="shared" si="45"/>
        <v>6.9166666666666661</v>
      </c>
      <c r="ED13" s="4">
        <v>6</v>
      </c>
      <c r="EE13" s="4">
        <v>8</v>
      </c>
      <c r="EF13" s="2">
        <f t="shared" si="46"/>
        <v>7.333333333333333</v>
      </c>
      <c r="EG13" s="4">
        <v>5</v>
      </c>
      <c r="EH13" s="6"/>
      <c r="EI13" s="24">
        <f t="shared" si="47"/>
        <v>6.2</v>
      </c>
      <c r="EJ13" s="10"/>
      <c r="EK13" s="6"/>
      <c r="EL13" s="6">
        <f t="shared" si="48"/>
        <v>0</v>
      </c>
      <c r="EM13" s="6"/>
      <c r="EN13" s="6"/>
      <c r="EO13" s="10">
        <f t="shared" si="49"/>
        <v>0</v>
      </c>
      <c r="EP13" s="56">
        <f t="shared" si="50"/>
        <v>6.1666666666666661</v>
      </c>
      <c r="EQ13" s="1">
        <v>8</v>
      </c>
      <c r="ER13" s="1">
        <v>7</v>
      </c>
      <c r="ES13" s="2">
        <f t="shared" si="51"/>
        <v>7.333333333333333</v>
      </c>
      <c r="ET13" s="1">
        <v>7</v>
      </c>
      <c r="EU13" s="6"/>
      <c r="EV13" s="24">
        <f t="shared" si="52"/>
        <v>7.2</v>
      </c>
      <c r="EW13" s="10"/>
      <c r="EX13" s="6"/>
      <c r="EY13" s="6">
        <f t="shared" si="53"/>
        <v>0</v>
      </c>
      <c r="EZ13" s="6"/>
      <c r="FA13" s="6"/>
      <c r="FB13" s="10">
        <f t="shared" si="54"/>
        <v>0</v>
      </c>
      <c r="FC13" s="56">
        <f t="shared" si="55"/>
        <v>7.1666666666666661</v>
      </c>
      <c r="FD13" s="32">
        <v>5</v>
      </c>
      <c r="FE13" s="1">
        <v>7</v>
      </c>
      <c r="FF13" s="2">
        <f t="shared" si="56"/>
        <v>6.3</v>
      </c>
      <c r="FG13" s="1">
        <v>4</v>
      </c>
      <c r="FH13" s="6"/>
      <c r="FI13" s="24">
        <f t="shared" si="57"/>
        <v>5.2</v>
      </c>
      <c r="FJ13" s="10"/>
      <c r="FK13" s="6"/>
      <c r="FL13" s="6">
        <f t="shared" si="58"/>
        <v>0</v>
      </c>
      <c r="FM13" s="6"/>
      <c r="FN13" s="6"/>
      <c r="FO13" s="10">
        <f t="shared" si="59"/>
        <v>0</v>
      </c>
      <c r="FP13" s="56">
        <f t="shared" si="60"/>
        <v>5.15</v>
      </c>
      <c r="FQ13" s="3">
        <v>7</v>
      </c>
      <c r="FR13" s="3">
        <v>6</v>
      </c>
      <c r="FS13" s="6">
        <f t="shared" si="61"/>
        <v>6.3</v>
      </c>
      <c r="FT13" s="3">
        <v>7</v>
      </c>
      <c r="FU13" s="6"/>
      <c r="FV13" s="24">
        <f t="shared" si="62"/>
        <v>6.7</v>
      </c>
      <c r="FW13" s="10"/>
      <c r="FX13" s="6"/>
      <c r="FY13" s="6">
        <f t="shared" si="63"/>
        <v>0</v>
      </c>
      <c r="FZ13" s="6"/>
      <c r="GA13" s="6"/>
      <c r="GB13" s="10">
        <f t="shared" si="64"/>
        <v>0</v>
      </c>
      <c r="GC13" s="56">
        <f t="shared" si="65"/>
        <v>6.65</v>
      </c>
      <c r="GD13" s="1">
        <v>8</v>
      </c>
      <c r="GE13" s="1">
        <v>3</v>
      </c>
      <c r="GF13" s="6">
        <f t="shared" si="66"/>
        <v>4.7</v>
      </c>
      <c r="GG13" s="6">
        <v>6</v>
      </c>
      <c r="GH13" s="6"/>
      <c r="GI13" s="24">
        <f t="shared" si="67"/>
        <v>5.4</v>
      </c>
      <c r="GJ13" s="10"/>
      <c r="GK13" s="6"/>
      <c r="GL13" s="6">
        <f t="shared" si="68"/>
        <v>0</v>
      </c>
      <c r="GM13" s="6"/>
      <c r="GN13" s="6"/>
      <c r="GO13" s="10">
        <f t="shared" si="69"/>
        <v>0</v>
      </c>
      <c r="GP13" s="56">
        <f t="shared" si="70"/>
        <v>5.35</v>
      </c>
      <c r="GQ13" s="28">
        <v>3</v>
      </c>
      <c r="GR13" s="28">
        <v>4</v>
      </c>
      <c r="GS13" s="6">
        <f t="shared" si="71"/>
        <v>3.7</v>
      </c>
      <c r="GT13" s="6">
        <v>5</v>
      </c>
      <c r="GU13" s="6"/>
      <c r="GV13" s="24">
        <f t="shared" si="72"/>
        <v>4.4000000000000004</v>
      </c>
      <c r="GW13" s="10"/>
      <c r="GX13" s="6"/>
      <c r="GY13" s="6">
        <f t="shared" si="73"/>
        <v>0</v>
      </c>
      <c r="GZ13" s="6"/>
      <c r="HA13" s="6"/>
      <c r="HB13" s="10">
        <f t="shared" si="74"/>
        <v>0</v>
      </c>
      <c r="HC13" s="56">
        <f t="shared" si="75"/>
        <v>4.3499999999999996</v>
      </c>
      <c r="HD13" s="2">
        <f t="shared" si="76"/>
        <v>5.8</v>
      </c>
      <c r="HE13" s="83" t="str">
        <f t="shared" si="77"/>
        <v>TB</v>
      </c>
    </row>
    <row r="14" spans="1:213" s="113" customFormat="1" ht="18" customHeight="1">
      <c r="A14" s="25">
        <v>5</v>
      </c>
      <c r="B14" s="124" t="s">
        <v>51</v>
      </c>
      <c r="C14" s="123" t="s">
        <v>56</v>
      </c>
      <c r="D14" s="123" t="str">
        <f t="shared" si="0"/>
        <v>123NH2579</v>
      </c>
      <c r="E14" s="157" t="s">
        <v>361</v>
      </c>
      <c r="F14" s="158" t="s">
        <v>161</v>
      </c>
      <c r="G14" s="162" t="s">
        <v>362</v>
      </c>
      <c r="H14" s="87">
        <v>7</v>
      </c>
      <c r="I14" s="6">
        <v>7</v>
      </c>
      <c r="J14" s="6">
        <v>7</v>
      </c>
      <c r="K14" s="6">
        <v>7</v>
      </c>
      <c r="L14" s="8">
        <f t="shared" si="1"/>
        <v>7</v>
      </c>
      <c r="M14" s="6">
        <v>7</v>
      </c>
      <c r="N14" s="6"/>
      <c r="O14" s="24">
        <f t="shared" si="2"/>
        <v>7</v>
      </c>
      <c r="P14" s="10"/>
      <c r="Q14" s="6"/>
      <c r="R14" s="6">
        <f t="shared" si="3"/>
        <v>0</v>
      </c>
      <c r="S14" s="6"/>
      <c r="T14" s="6"/>
      <c r="U14" s="10">
        <f t="shared" si="4"/>
        <v>0</v>
      </c>
      <c r="V14" s="56">
        <f t="shared" si="5"/>
        <v>7</v>
      </c>
      <c r="W14" s="33">
        <v>8</v>
      </c>
      <c r="X14" s="6">
        <v>9</v>
      </c>
      <c r="Y14" s="6">
        <f t="shared" si="6"/>
        <v>8.6999999999999993</v>
      </c>
      <c r="Z14" s="1">
        <v>9</v>
      </c>
      <c r="AA14" s="6"/>
      <c r="AB14" s="24">
        <f t="shared" si="7"/>
        <v>8.9</v>
      </c>
      <c r="AC14" s="3"/>
      <c r="AD14" s="2"/>
      <c r="AE14" s="6">
        <f t="shared" si="8"/>
        <v>0</v>
      </c>
      <c r="AF14" s="6"/>
      <c r="AG14" s="6"/>
      <c r="AH14" s="10">
        <f t="shared" si="9"/>
        <v>0</v>
      </c>
      <c r="AI14" s="56">
        <f t="shared" si="10"/>
        <v>8.85</v>
      </c>
      <c r="AJ14" s="28"/>
      <c r="AK14" s="33">
        <v>7</v>
      </c>
      <c r="AL14" s="6">
        <v>8</v>
      </c>
      <c r="AM14" s="1">
        <f t="shared" si="11"/>
        <v>7.7</v>
      </c>
      <c r="AN14" s="6">
        <v>8</v>
      </c>
      <c r="AO14" s="6"/>
      <c r="AP14" s="24">
        <f t="shared" si="12"/>
        <v>7.9</v>
      </c>
      <c r="AQ14" s="10"/>
      <c r="AR14" s="6"/>
      <c r="AS14" s="6">
        <f t="shared" si="13"/>
        <v>0</v>
      </c>
      <c r="AT14" s="6"/>
      <c r="AU14" s="6"/>
      <c r="AV14" s="10">
        <f t="shared" si="14"/>
        <v>0</v>
      </c>
      <c r="AW14" s="56">
        <f t="shared" si="15"/>
        <v>7.85</v>
      </c>
      <c r="AX14" s="75">
        <v>10</v>
      </c>
      <c r="AY14" s="6">
        <v>10</v>
      </c>
      <c r="AZ14" s="6">
        <v>9</v>
      </c>
      <c r="BA14" s="6">
        <v>8</v>
      </c>
      <c r="BB14" s="8">
        <f t="shared" si="16"/>
        <v>9</v>
      </c>
      <c r="BC14" s="6">
        <v>7</v>
      </c>
      <c r="BD14" s="80"/>
      <c r="BE14" s="24">
        <f t="shared" si="17"/>
        <v>8</v>
      </c>
      <c r="BF14" s="10"/>
      <c r="BG14" s="6"/>
      <c r="BH14" s="6">
        <f t="shared" si="18"/>
        <v>0</v>
      </c>
      <c r="BI14" s="6"/>
      <c r="BJ14" s="6"/>
      <c r="BK14" s="10">
        <f t="shared" si="19"/>
        <v>0</v>
      </c>
      <c r="BL14" s="56">
        <f t="shared" si="20"/>
        <v>8</v>
      </c>
      <c r="BM14" s="32">
        <v>9</v>
      </c>
      <c r="BN14" s="1">
        <v>9</v>
      </c>
      <c r="BO14" s="1">
        <f t="shared" si="21"/>
        <v>9</v>
      </c>
      <c r="BP14" s="1">
        <v>9</v>
      </c>
      <c r="BQ14" s="6"/>
      <c r="BR14" s="24">
        <f t="shared" si="22"/>
        <v>9</v>
      </c>
      <c r="BS14" s="10"/>
      <c r="BT14" s="6"/>
      <c r="BU14" s="6">
        <f t="shared" si="23"/>
        <v>0</v>
      </c>
      <c r="BV14" s="6"/>
      <c r="BW14" s="6"/>
      <c r="BX14" s="10">
        <f t="shared" si="24"/>
        <v>0</v>
      </c>
      <c r="BY14" s="56">
        <f t="shared" si="25"/>
        <v>9</v>
      </c>
      <c r="BZ14" s="32">
        <v>9</v>
      </c>
      <c r="CA14" s="32"/>
      <c r="CB14" s="32"/>
      <c r="CC14" s="1">
        <v>9</v>
      </c>
      <c r="CD14" s="6">
        <f t="shared" si="26"/>
        <v>9</v>
      </c>
      <c r="CE14" s="1">
        <v>8</v>
      </c>
      <c r="CF14" s="1"/>
      <c r="CG14" s="24">
        <f t="shared" si="27"/>
        <v>8.5</v>
      </c>
      <c r="CH14" s="10"/>
      <c r="CI14" s="6"/>
      <c r="CJ14" s="6">
        <f t="shared" si="28"/>
        <v>0</v>
      </c>
      <c r="CK14" s="6"/>
      <c r="CL14" s="6"/>
      <c r="CM14" s="10">
        <f t="shared" si="29"/>
        <v>0</v>
      </c>
      <c r="CN14" s="56">
        <f t="shared" si="30"/>
        <v>8.5</v>
      </c>
      <c r="CO14" s="1">
        <v>8</v>
      </c>
      <c r="CP14" s="1">
        <v>9</v>
      </c>
      <c r="CQ14" s="2">
        <f t="shared" si="31"/>
        <v>8.6999999999999993</v>
      </c>
      <c r="CR14" s="1">
        <v>8</v>
      </c>
      <c r="CS14" s="6"/>
      <c r="CT14" s="24">
        <f t="shared" si="32"/>
        <v>8.4</v>
      </c>
      <c r="CU14" s="10"/>
      <c r="CV14" s="6"/>
      <c r="CW14" s="6">
        <f t="shared" si="33"/>
        <v>0</v>
      </c>
      <c r="CX14" s="6"/>
      <c r="CY14" s="6"/>
      <c r="CZ14" s="10">
        <f t="shared" si="34"/>
        <v>0</v>
      </c>
      <c r="DA14" s="56">
        <f t="shared" si="35"/>
        <v>8.35</v>
      </c>
      <c r="DB14" s="33">
        <v>8</v>
      </c>
      <c r="DC14" s="6">
        <v>6</v>
      </c>
      <c r="DD14" s="10">
        <f t="shared" si="36"/>
        <v>6.7</v>
      </c>
      <c r="DE14" s="6">
        <v>9</v>
      </c>
      <c r="DF14" s="6"/>
      <c r="DG14" s="24">
        <f t="shared" si="37"/>
        <v>7.9</v>
      </c>
      <c r="DH14" s="10"/>
      <c r="DI14" s="6"/>
      <c r="DJ14" s="6">
        <f t="shared" si="38"/>
        <v>0</v>
      </c>
      <c r="DK14" s="6"/>
      <c r="DL14" s="6"/>
      <c r="DM14" s="10">
        <f t="shared" si="39"/>
        <v>0</v>
      </c>
      <c r="DN14" s="56">
        <f t="shared" si="40"/>
        <v>7.85</v>
      </c>
      <c r="DO14" s="3">
        <v>8</v>
      </c>
      <c r="DP14" s="3">
        <v>8</v>
      </c>
      <c r="DQ14" s="3">
        <v>8</v>
      </c>
      <c r="DR14" s="3">
        <v>8</v>
      </c>
      <c r="DS14" s="48">
        <f t="shared" si="41"/>
        <v>8</v>
      </c>
      <c r="DT14" s="3">
        <v>8</v>
      </c>
      <c r="DU14" s="6"/>
      <c r="DV14" s="24">
        <f t="shared" si="42"/>
        <v>8</v>
      </c>
      <c r="DW14" s="10"/>
      <c r="DX14" s="6"/>
      <c r="DY14" s="6">
        <f t="shared" si="43"/>
        <v>0</v>
      </c>
      <c r="DZ14" s="6"/>
      <c r="EA14" s="6"/>
      <c r="EB14" s="10">
        <f t="shared" si="44"/>
        <v>0</v>
      </c>
      <c r="EC14" s="56">
        <f t="shared" si="45"/>
        <v>8</v>
      </c>
      <c r="ED14" s="4">
        <v>7</v>
      </c>
      <c r="EE14" s="4">
        <v>8</v>
      </c>
      <c r="EF14" s="2">
        <f t="shared" si="46"/>
        <v>7.666666666666667</v>
      </c>
      <c r="EG14" s="4">
        <v>6</v>
      </c>
      <c r="EH14" s="6"/>
      <c r="EI14" s="24">
        <f t="shared" si="47"/>
        <v>6.8</v>
      </c>
      <c r="EJ14" s="10"/>
      <c r="EK14" s="6"/>
      <c r="EL14" s="6">
        <f t="shared" si="48"/>
        <v>0</v>
      </c>
      <c r="EM14" s="6"/>
      <c r="EN14" s="6"/>
      <c r="EO14" s="10">
        <f t="shared" si="49"/>
        <v>0</v>
      </c>
      <c r="EP14" s="56">
        <f t="shared" si="50"/>
        <v>6.8333333333333339</v>
      </c>
      <c r="EQ14" s="1">
        <v>8</v>
      </c>
      <c r="ER14" s="1">
        <v>7</v>
      </c>
      <c r="ES14" s="2">
        <f t="shared" si="51"/>
        <v>7.333333333333333</v>
      </c>
      <c r="ET14" s="1">
        <v>8</v>
      </c>
      <c r="EU14" s="6"/>
      <c r="EV14" s="24">
        <f t="shared" si="52"/>
        <v>7.7</v>
      </c>
      <c r="EW14" s="10"/>
      <c r="EX14" s="6"/>
      <c r="EY14" s="6">
        <f t="shared" si="53"/>
        <v>0</v>
      </c>
      <c r="EZ14" s="6"/>
      <c r="FA14" s="6"/>
      <c r="FB14" s="10">
        <f t="shared" si="54"/>
        <v>0</v>
      </c>
      <c r="FC14" s="56">
        <f t="shared" si="55"/>
        <v>7.6666666666666661</v>
      </c>
      <c r="FD14" s="32">
        <v>8</v>
      </c>
      <c r="FE14" s="1">
        <v>7</v>
      </c>
      <c r="FF14" s="2">
        <f t="shared" si="56"/>
        <v>7.3</v>
      </c>
      <c r="FG14" s="1">
        <v>6</v>
      </c>
      <c r="FH14" s="6"/>
      <c r="FI14" s="24">
        <f t="shared" si="57"/>
        <v>6.7</v>
      </c>
      <c r="FJ14" s="10"/>
      <c r="FK14" s="6"/>
      <c r="FL14" s="6">
        <f t="shared" si="58"/>
        <v>0</v>
      </c>
      <c r="FM14" s="6"/>
      <c r="FN14" s="6"/>
      <c r="FO14" s="10">
        <f t="shared" si="59"/>
        <v>0</v>
      </c>
      <c r="FP14" s="56">
        <f t="shared" si="60"/>
        <v>6.65</v>
      </c>
      <c r="FQ14" s="3">
        <v>7</v>
      </c>
      <c r="FR14" s="3">
        <v>9</v>
      </c>
      <c r="FS14" s="6">
        <f t="shared" si="61"/>
        <v>8.3000000000000007</v>
      </c>
      <c r="FT14" s="3">
        <v>7</v>
      </c>
      <c r="FU14" s="6"/>
      <c r="FV14" s="24">
        <f t="shared" si="62"/>
        <v>7.7</v>
      </c>
      <c r="FW14" s="10"/>
      <c r="FX14" s="6"/>
      <c r="FY14" s="6">
        <f t="shared" si="63"/>
        <v>0</v>
      </c>
      <c r="FZ14" s="6"/>
      <c r="GA14" s="6"/>
      <c r="GB14" s="10">
        <f t="shared" si="64"/>
        <v>0</v>
      </c>
      <c r="GC14" s="56">
        <f t="shared" si="65"/>
        <v>7.65</v>
      </c>
      <c r="GD14" s="1">
        <v>9</v>
      </c>
      <c r="GE14" s="1">
        <v>8</v>
      </c>
      <c r="GF14" s="6">
        <f t="shared" si="66"/>
        <v>8.3000000000000007</v>
      </c>
      <c r="GG14" s="6">
        <v>7</v>
      </c>
      <c r="GH14" s="6"/>
      <c r="GI14" s="24">
        <f t="shared" si="67"/>
        <v>7.7</v>
      </c>
      <c r="GJ14" s="10"/>
      <c r="GK14" s="6"/>
      <c r="GL14" s="6">
        <f t="shared" si="68"/>
        <v>0</v>
      </c>
      <c r="GM14" s="6"/>
      <c r="GN14" s="6"/>
      <c r="GO14" s="10">
        <f t="shared" si="69"/>
        <v>0</v>
      </c>
      <c r="GP14" s="56">
        <f t="shared" si="70"/>
        <v>7.65</v>
      </c>
      <c r="GQ14" s="28">
        <v>10</v>
      </c>
      <c r="GR14" s="28">
        <v>8</v>
      </c>
      <c r="GS14" s="6">
        <f t="shared" si="71"/>
        <v>8.6999999999999993</v>
      </c>
      <c r="GT14" s="6">
        <v>7</v>
      </c>
      <c r="GU14" s="6"/>
      <c r="GV14" s="24">
        <f t="shared" si="72"/>
        <v>7.9</v>
      </c>
      <c r="GW14" s="10"/>
      <c r="GX14" s="6"/>
      <c r="GY14" s="6">
        <f t="shared" si="73"/>
        <v>0</v>
      </c>
      <c r="GZ14" s="6"/>
      <c r="HA14" s="6"/>
      <c r="HB14" s="10">
        <f t="shared" si="74"/>
        <v>0</v>
      </c>
      <c r="HC14" s="56">
        <f t="shared" si="75"/>
        <v>7.85</v>
      </c>
      <c r="HD14" s="2">
        <f t="shared" si="76"/>
        <v>7.8</v>
      </c>
      <c r="HE14" s="83" t="str">
        <f t="shared" si="77"/>
        <v>KHÁ</v>
      </c>
    </row>
    <row r="15" spans="1:213" s="113" customFormat="1" ht="18" customHeight="1">
      <c r="A15" s="25">
        <v>6</v>
      </c>
      <c r="B15" s="124" t="s">
        <v>51</v>
      </c>
      <c r="C15" s="123" t="s">
        <v>57</v>
      </c>
      <c r="D15" s="123" t="str">
        <f t="shared" si="0"/>
        <v>123NH2580</v>
      </c>
      <c r="E15" s="157" t="s">
        <v>363</v>
      </c>
      <c r="F15" s="158" t="s">
        <v>133</v>
      </c>
      <c r="G15" s="160" t="s">
        <v>364</v>
      </c>
      <c r="H15" s="109">
        <v>7</v>
      </c>
      <c r="I15" s="43">
        <v>7</v>
      </c>
      <c r="J15" s="43">
        <v>7</v>
      </c>
      <c r="K15" s="43">
        <v>6</v>
      </c>
      <c r="L15" s="8">
        <f t="shared" si="1"/>
        <v>6.7</v>
      </c>
      <c r="M15" s="43">
        <v>6</v>
      </c>
      <c r="N15" s="6"/>
      <c r="O15" s="24">
        <f t="shared" si="2"/>
        <v>6.4</v>
      </c>
      <c r="P15" s="10"/>
      <c r="Q15" s="6"/>
      <c r="R15" s="6">
        <f t="shared" si="3"/>
        <v>0</v>
      </c>
      <c r="S15" s="6"/>
      <c r="T15" s="6"/>
      <c r="U15" s="10">
        <f t="shared" si="4"/>
        <v>0</v>
      </c>
      <c r="V15" s="56">
        <f t="shared" si="5"/>
        <v>6.35</v>
      </c>
      <c r="W15" s="106">
        <v>8</v>
      </c>
      <c r="X15" s="100"/>
      <c r="Y15" s="100">
        <f t="shared" si="6"/>
        <v>2.7</v>
      </c>
      <c r="Z15" s="100">
        <v>7</v>
      </c>
      <c r="AA15" s="100"/>
      <c r="AB15" s="102">
        <f t="shared" si="7"/>
        <v>4.9000000000000004</v>
      </c>
      <c r="AC15" s="101"/>
      <c r="AD15" s="102"/>
      <c r="AE15" s="100">
        <f t="shared" si="8"/>
        <v>0</v>
      </c>
      <c r="AF15" s="100"/>
      <c r="AG15" s="100"/>
      <c r="AH15" s="102">
        <f t="shared" si="9"/>
        <v>0</v>
      </c>
      <c r="AI15" s="102">
        <f t="shared" si="10"/>
        <v>4.8499999999999996</v>
      </c>
      <c r="AJ15" s="28"/>
      <c r="AK15" s="33">
        <v>6</v>
      </c>
      <c r="AL15" s="6">
        <v>7</v>
      </c>
      <c r="AM15" s="1">
        <f t="shared" si="11"/>
        <v>6.7</v>
      </c>
      <c r="AN15" s="6">
        <v>6</v>
      </c>
      <c r="AO15" s="6"/>
      <c r="AP15" s="24">
        <f t="shared" si="12"/>
        <v>6.4</v>
      </c>
      <c r="AQ15" s="10"/>
      <c r="AR15" s="6"/>
      <c r="AS15" s="6">
        <f t="shared" si="13"/>
        <v>0</v>
      </c>
      <c r="AT15" s="6"/>
      <c r="AU15" s="6"/>
      <c r="AV15" s="10">
        <f t="shared" si="14"/>
        <v>0</v>
      </c>
      <c r="AW15" s="56">
        <f t="shared" si="15"/>
        <v>6.35</v>
      </c>
      <c r="AX15" s="75">
        <v>4</v>
      </c>
      <c r="AY15" s="6">
        <v>9</v>
      </c>
      <c r="AZ15" s="6">
        <v>6</v>
      </c>
      <c r="BA15" s="6">
        <v>8</v>
      </c>
      <c r="BB15" s="8">
        <f t="shared" si="16"/>
        <v>6.8</v>
      </c>
      <c r="BC15" s="6">
        <v>6</v>
      </c>
      <c r="BD15" s="81"/>
      <c r="BE15" s="24">
        <f t="shared" si="17"/>
        <v>6.4</v>
      </c>
      <c r="BF15" s="10"/>
      <c r="BG15" s="6"/>
      <c r="BH15" s="6">
        <f t="shared" si="18"/>
        <v>0</v>
      </c>
      <c r="BI15" s="6"/>
      <c r="BJ15" s="6"/>
      <c r="BK15" s="10">
        <f t="shared" si="19"/>
        <v>0</v>
      </c>
      <c r="BL15" s="56">
        <f t="shared" si="20"/>
        <v>6.4</v>
      </c>
      <c r="BM15" s="32">
        <v>9</v>
      </c>
      <c r="BN15" s="1">
        <v>9</v>
      </c>
      <c r="BO15" s="1">
        <f t="shared" si="21"/>
        <v>9</v>
      </c>
      <c r="BP15" s="1">
        <v>2</v>
      </c>
      <c r="BQ15" s="6"/>
      <c r="BR15" s="24">
        <f t="shared" si="22"/>
        <v>5.5</v>
      </c>
      <c r="BS15" s="10"/>
      <c r="BT15" s="6"/>
      <c r="BU15" s="6">
        <f t="shared" si="23"/>
        <v>0</v>
      </c>
      <c r="BV15" s="6"/>
      <c r="BW15" s="6"/>
      <c r="BX15" s="10">
        <f t="shared" si="24"/>
        <v>0</v>
      </c>
      <c r="BY15" s="56">
        <f t="shared" si="25"/>
        <v>5.5</v>
      </c>
      <c r="BZ15" s="93">
        <v>6</v>
      </c>
      <c r="CA15" s="93"/>
      <c r="CB15" s="93"/>
      <c r="CC15" s="54">
        <v>6</v>
      </c>
      <c r="CD15" s="6">
        <f t="shared" si="26"/>
        <v>6</v>
      </c>
      <c r="CE15" s="54"/>
      <c r="CF15" s="54">
        <v>5</v>
      </c>
      <c r="CG15" s="24">
        <f t="shared" si="27"/>
        <v>5.5</v>
      </c>
      <c r="CH15" s="10"/>
      <c r="CI15" s="6"/>
      <c r="CJ15" s="6">
        <f t="shared" si="28"/>
        <v>0</v>
      </c>
      <c r="CK15" s="6"/>
      <c r="CL15" s="6"/>
      <c r="CM15" s="10">
        <f t="shared" si="29"/>
        <v>0</v>
      </c>
      <c r="CN15" s="55">
        <f t="shared" si="30"/>
        <v>5.5</v>
      </c>
      <c r="CO15" s="1">
        <v>7</v>
      </c>
      <c r="CP15" s="1">
        <v>8</v>
      </c>
      <c r="CQ15" s="2">
        <f t="shared" si="31"/>
        <v>7.7</v>
      </c>
      <c r="CR15" s="1">
        <v>7</v>
      </c>
      <c r="CS15" s="6"/>
      <c r="CT15" s="24">
        <f t="shared" si="32"/>
        <v>7.4</v>
      </c>
      <c r="CU15" s="10"/>
      <c r="CV15" s="6"/>
      <c r="CW15" s="6">
        <f t="shared" si="33"/>
        <v>0</v>
      </c>
      <c r="CX15" s="6"/>
      <c r="CY15" s="6"/>
      <c r="CZ15" s="10">
        <f t="shared" si="34"/>
        <v>0</v>
      </c>
      <c r="DA15" s="56">
        <f t="shared" si="35"/>
        <v>7.35</v>
      </c>
      <c r="DB15" s="33">
        <v>7</v>
      </c>
      <c r="DC15" s="6">
        <v>7</v>
      </c>
      <c r="DD15" s="10">
        <f t="shared" si="36"/>
        <v>7</v>
      </c>
      <c r="DE15" s="6">
        <v>9</v>
      </c>
      <c r="DF15" s="6"/>
      <c r="DG15" s="24">
        <f t="shared" si="37"/>
        <v>8</v>
      </c>
      <c r="DH15" s="10"/>
      <c r="DI15" s="6"/>
      <c r="DJ15" s="6">
        <f t="shared" si="38"/>
        <v>0</v>
      </c>
      <c r="DK15" s="6"/>
      <c r="DL15" s="6"/>
      <c r="DM15" s="10">
        <f t="shared" si="39"/>
        <v>0</v>
      </c>
      <c r="DN15" s="56">
        <f t="shared" si="40"/>
        <v>8</v>
      </c>
      <c r="DO15" s="3">
        <v>7</v>
      </c>
      <c r="DP15" s="3">
        <v>7</v>
      </c>
      <c r="DQ15" s="3">
        <v>7</v>
      </c>
      <c r="DR15" s="3">
        <v>8</v>
      </c>
      <c r="DS15" s="48">
        <f t="shared" si="41"/>
        <v>7.333333333333333</v>
      </c>
      <c r="DT15" s="3">
        <v>6</v>
      </c>
      <c r="DU15" s="6"/>
      <c r="DV15" s="24">
        <f t="shared" si="42"/>
        <v>6.7</v>
      </c>
      <c r="DW15" s="10"/>
      <c r="DX15" s="6"/>
      <c r="DY15" s="6">
        <f t="shared" si="43"/>
        <v>0</v>
      </c>
      <c r="DZ15" s="6"/>
      <c r="EA15" s="6"/>
      <c r="EB15" s="10">
        <f t="shared" si="44"/>
        <v>0</v>
      </c>
      <c r="EC15" s="56">
        <f t="shared" si="45"/>
        <v>6.6666666666666661</v>
      </c>
      <c r="ED15" s="4">
        <v>6</v>
      </c>
      <c r="EE15" s="4">
        <v>8</v>
      </c>
      <c r="EF15" s="2">
        <f t="shared" si="46"/>
        <v>7.333333333333333</v>
      </c>
      <c r="EG15" s="4">
        <v>5</v>
      </c>
      <c r="EH15" s="6"/>
      <c r="EI15" s="24">
        <f t="shared" si="47"/>
        <v>6.2</v>
      </c>
      <c r="EJ15" s="10"/>
      <c r="EK15" s="6"/>
      <c r="EL15" s="6">
        <f t="shared" si="48"/>
        <v>0</v>
      </c>
      <c r="EM15" s="6"/>
      <c r="EN15" s="6"/>
      <c r="EO15" s="10">
        <f t="shared" si="49"/>
        <v>0</v>
      </c>
      <c r="EP15" s="56">
        <f t="shared" si="50"/>
        <v>6.1666666666666661</v>
      </c>
      <c r="EQ15" s="1">
        <v>8</v>
      </c>
      <c r="ER15" s="1">
        <v>8</v>
      </c>
      <c r="ES15" s="2">
        <f t="shared" si="51"/>
        <v>8</v>
      </c>
      <c r="ET15" s="1">
        <v>9</v>
      </c>
      <c r="EU15" s="6"/>
      <c r="EV15" s="24">
        <f t="shared" si="52"/>
        <v>8.5</v>
      </c>
      <c r="EW15" s="10"/>
      <c r="EX15" s="6"/>
      <c r="EY15" s="6">
        <f t="shared" si="53"/>
        <v>0</v>
      </c>
      <c r="EZ15" s="6"/>
      <c r="FA15" s="6"/>
      <c r="FB15" s="10">
        <f t="shared" si="54"/>
        <v>0</v>
      </c>
      <c r="FC15" s="56">
        <f t="shared" si="55"/>
        <v>8.5</v>
      </c>
      <c r="FD15" s="32">
        <v>6</v>
      </c>
      <c r="FE15" s="1">
        <v>7</v>
      </c>
      <c r="FF15" s="2">
        <f t="shared" si="56"/>
        <v>6.7</v>
      </c>
      <c r="FG15" s="1">
        <v>4</v>
      </c>
      <c r="FH15" s="6"/>
      <c r="FI15" s="24">
        <f t="shared" si="57"/>
        <v>5.4</v>
      </c>
      <c r="FJ15" s="10"/>
      <c r="FK15" s="6"/>
      <c r="FL15" s="6">
        <f t="shared" si="58"/>
        <v>0</v>
      </c>
      <c r="FM15" s="6"/>
      <c r="FN15" s="6"/>
      <c r="FO15" s="10">
        <f t="shared" si="59"/>
        <v>0</v>
      </c>
      <c r="FP15" s="56">
        <f t="shared" si="60"/>
        <v>5.35</v>
      </c>
      <c r="FQ15" s="3">
        <v>7</v>
      </c>
      <c r="FR15" s="3">
        <v>8</v>
      </c>
      <c r="FS15" s="6">
        <f t="shared" si="61"/>
        <v>7.7</v>
      </c>
      <c r="FT15" s="3">
        <v>6</v>
      </c>
      <c r="FU15" s="6"/>
      <c r="FV15" s="24">
        <f t="shared" si="62"/>
        <v>6.9</v>
      </c>
      <c r="FW15" s="10"/>
      <c r="FX15" s="6"/>
      <c r="FY15" s="6">
        <f t="shared" si="63"/>
        <v>0</v>
      </c>
      <c r="FZ15" s="6"/>
      <c r="GA15" s="6"/>
      <c r="GB15" s="10">
        <f t="shared" si="64"/>
        <v>0</v>
      </c>
      <c r="GC15" s="56">
        <f t="shared" si="65"/>
        <v>6.85</v>
      </c>
      <c r="GD15" s="1">
        <v>9</v>
      </c>
      <c r="GE15" s="1">
        <v>7</v>
      </c>
      <c r="GF15" s="6">
        <f t="shared" si="66"/>
        <v>7.7</v>
      </c>
      <c r="GG15" s="6">
        <v>6</v>
      </c>
      <c r="GH15" s="6"/>
      <c r="GI15" s="24">
        <f t="shared" si="67"/>
        <v>6.9</v>
      </c>
      <c r="GJ15" s="10"/>
      <c r="GK15" s="6"/>
      <c r="GL15" s="6">
        <f t="shared" si="68"/>
        <v>0</v>
      </c>
      <c r="GM15" s="6"/>
      <c r="GN15" s="6"/>
      <c r="GO15" s="10">
        <f t="shared" si="69"/>
        <v>0</v>
      </c>
      <c r="GP15" s="56">
        <f t="shared" si="70"/>
        <v>6.85</v>
      </c>
      <c r="GQ15" s="28">
        <v>7</v>
      </c>
      <c r="GR15" s="28">
        <v>7</v>
      </c>
      <c r="GS15" s="6">
        <f t="shared" si="71"/>
        <v>7</v>
      </c>
      <c r="GT15" s="6">
        <v>6</v>
      </c>
      <c r="GU15" s="6"/>
      <c r="GV15" s="24">
        <f t="shared" si="72"/>
        <v>6.5</v>
      </c>
      <c r="GW15" s="10"/>
      <c r="GX15" s="6"/>
      <c r="GY15" s="6">
        <f t="shared" si="73"/>
        <v>0</v>
      </c>
      <c r="GZ15" s="6"/>
      <c r="HA15" s="6"/>
      <c r="HB15" s="10">
        <f t="shared" si="74"/>
        <v>0</v>
      </c>
      <c r="HC15" s="56">
        <f t="shared" si="75"/>
        <v>6.5</v>
      </c>
      <c r="HD15" s="2">
        <f t="shared" si="76"/>
        <v>6.5</v>
      </c>
      <c r="HE15" s="83" t="str">
        <f t="shared" si="77"/>
        <v>TB KHÁ</v>
      </c>
    </row>
    <row r="16" spans="1:213" s="113" customFormat="1" ht="18" customHeight="1">
      <c r="A16" s="25">
        <v>7</v>
      </c>
      <c r="B16" s="124" t="s">
        <v>51</v>
      </c>
      <c r="C16" s="123" t="s">
        <v>58</v>
      </c>
      <c r="D16" s="123" t="str">
        <f t="shared" si="0"/>
        <v>123NH2581</v>
      </c>
      <c r="E16" s="157" t="s">
        <v>365</v>
      </c>
      <c r="F16" s="158" t="s">
        <v>212</v>
      </c>
      <c r="G16" s="161" t="s">
        <v>366</v>
      </c>
      <c r="H16" s="87">
        <v>7</v>
      </c>
      <c r="I16" s="6">
        <v>7</v>
      </c>
      <c r="J16" s="6">
        <v>7</v>
      </c>
      <c r="K16" s="6">
        <v>6</v>
      </c>
      <c r="L16" s="8">
        <f t="shared" si="1"/>
        <v>6.7</v>
      </c>
      <c r="M16" s="6">
        <v>6</v>
      </c>
      <c r="N16" s="6"/>
      <c r="O16" s="24">
        <f t="shared" si="2"/>
        <v>6.4</v>
      </c>
      <c r="P16" s="10"/>
      <c r="Q16" s="6"/>
      <c r="R16" s="6">
        <f t="shared" si="3"/>
        <v>0</v>
      </c>
      <c r="S16" s="6"/>
      <c r="T16" s="6"/>
      <c r="U16" s="10">
        <f t="shared" si="4"/>
        <v>0</v>
      </c>
      <c r="V16" s="56">
        <f t="shared" si="5"/>
        <v>6.35</v>
      </c>
      <c r="W16" s="33">
        <v>6</v>
      </c>
      <c r="X16" s="6">
        <v>9</v>
      </c>
      <c r="Y16" s="6">
        <f t="shared" si="6"/>
        <v>8</v>
      </c>
      <c r="Z16" s="1">
        <v>6</v>
      </c>
      <c r="AA16" s="6"/>
      <c r="AB16" s="24">
        <f t="shared" si="7"/>
        <v>7</v>
      </c>
      <c r="AC16" s="3"/>
      <c r="AD16" s="2"/>
      <c r="AE16" s="6">
        <f t="shared" si="8"/>
        <v>0</v>
      </c>
      <c r="AF16" s="6"/>
      <c r="AG16" s="6"/>
      <c r="AH16" s="10">
        <f t="shared" si="9"/>
        <v>0</v>
      </c>
      <c r="AI16" s="56">
        <f t="shared" si="10"/>
        <v>7</v>
      </c>
      <c r="AJ16" s="28"/>
      <c r="AK16" s="33">
        <v>8</v>
      </c>
      <c r="AL16" s="6">
        <v>8</v>
      </c>
      <c r="AM16" s="1">
        <f t="shared" si="11"/>
        <v>8</v>
      </c>
      <c r="AN16" s="6">
        <v>5</v>
      </c>
      <c r="AO16" s="6"/>
      <c r="AP16" s="24">
        <f t="shared" si="12"/>
        <v>6.5</v>
      </c>
      <c r="AQ16" s="10"/>
      <c r="AR16" s="6"/>
      <c r="AS16" s="6">
        <f t="shared" si="13"/>
        <v>0</v>
      </c>
      <c r="AT16" s="6"/>
      <c r="AU16" s="6"/>
      <c r="AV16" s="10">
        <f t="shared" si="14"/>
        <v>0</v>
      </c>
      <c r="AW16" s="56">
        <f t="shared" si="15"/>
        <v>6.5</v>
      </c>
      <c r="AX16" s="75">
        <v>5</v>
      </c>
      <c r="AY16" s="6">
        <v>10</v>
      </c>
      <c r="AZ16" s="6">
        <v>7</v>
      </c>
      <c r="BA16" s="6">
        <v>8</v>
      </c>
      <c r="BB16" s="8">
        <f t="shared" si="16"/>
        <v>7.5</v>
      </c>
      <c r="BC16" s="6">
        <v>7</v>
      </c>
      <c r="BD16" s="80"/>
      <c r="BE16" s="24">
        <f t="shared" si="17"/>
        <v>7.3</v>
      </c>
      <c r="BF16" s="10"/>
      <c r="BG16" s="6"/>
      <c r="BH16" s="6">
        <f t="shared" si="18"/>
        <v>0</v>
      </c>
      <c r="BI16" s="6"/>
      <c r="BJ16" s="6"/>
      <c r="BK16" s="10">
        <f t="shared" si="19"/>
        <v>0</v>
      </c>
      <c r="BL16" s="56">
        <f t="shared" si="20"/>
        <v>7.25</v>
      </c>
      <c r="BM16" s="32">
        <v>8</v>
      </c>
      <c r="BN16" s="1">
        <v>8</v>
      </c>
      <c r="BO16" s="1">
        <f t="shared" si="21"/>
        <v>8</v>
      </c>
      <c r="BP16" s="1">
        <v>7.5</v>
      </c>
      <c r="BQ16" s="6"/>
      <c r="BR16" s="24">
        <f t="shared" si="22"/>
        <v>7.8</v>
      </c>
      <c r="BS16" s="10"/>
      <c r="BT16" s="6"/>
      <c r="BU16" s="6">
        <f t="shared" si="23"/>
        <v>0</v>
      </c>
      <c r="BV16" s="6"/>
      <c r="BW16" s="6"/>
      <c r="BX16" s="10">
        <f t="shared" si="24"/>
        <v>0</v>
      </c>
      <c r="BY16" s="56">
        <f t="shared" si="25"/>
        <v>7.75</v>
      </c>
      <c r="BZ16" s="32">
        <v>8</v>
      </c>
      <c r="CA16" s="32"/>
      <c r="CB16" s="32"/>
      <c r="CC16" s="1">
        <v>8</v>
      </c>
      <c r="CD16" s="6">
        <f t="shared" si="26"/>
        <v>8</v>
      </c>
      <c r="CE16" s="1">
        <v>8</v>
      </c>
      <c r="CF16" s="1"/>
      <c r="CG16" s="24">
        <f t="shared" si="27"/>
        <v>8</v>
      </c>
      <c r="CH16" s="10"/>
      <c r="CI16" s="6"/>
      <c r="CJ16" s="6">
        <f t="shared" si="28"/>
        <v>0</v>
      </c>
      <c r="CK16" s="6"/>
      <c r="CL16" s="6"/>
      <c r="CM16" s="10">
        <f t="shared" si="29"/>
        <v>0</v>
      </c>
      <c r="CN16" s="56">
        <f t="shared" si="30"/>
        <v>8</v>
      </c>
      <c r="CO16" s="1">
        <v>8</v>
      </c>
      <c r="CP16" s="1">
        <v>8</v>
      </c>
      <c r="CQ16" s="2">
        <f t="shared" si="31"/>
        <v>8</v>
      </c>
      <c r="CR16" s="1">
        <v>8</v>
      </c>
      <c r="CS16" s="6"/>
      <c r="CT16" s="24">
        <f t="shared" si="32"/>
        <v>8</v>
      </c>
      <c r="CU16" s="10"/>
      <c r="CV16" s="6"/>
      <c r="CW16" s="6">
        <f t="shared" si="33"/>
        <v>0</v>
      </c>
      <c r="CX16" s="6"/>
      <c r="CY16" s="6"/>
      <c r="CZ16" s="10">
        <f t="shared" si="34"/>
        <v>0</v>
      </c>
      <c r="DA16" s="56">
        <f t="shared" si="35"/>
        <v>8</v>
      </c>
      <c r="DB16" s="33">
        <v>8</v>
      </c>
      <c r="DC16" s="6">
        <v>7</v>
      </c>
      <c r="DD16" s="10">
        <f t="shared" si="36"/>
        <v>7.3</v>
      </c>
      <c r="DE16" s="6">
        <v>9</v>
      </c>
      <c r="DF16" s="6"/>
      <c r="DG16" s="24">
        <f t="shared" si="37"/>
        <v>8.1999999999999993</v>
      </c>
      <c r="DH16" s="10"/>
      <c r="DI16" s="6"/>
      <c r="DJ16" s="6">
        <f t="shared" si="38"/>
        <v>0</v>
      </c>
      <c r="DK16" s="6"/>
      <c r="DL16" s="6"/>
      <c r="DM16" s="10">
        <f t="shared" si="39"/>
        <v>0</v>
      </c>
      <c r="DN16" s="56">
        <f t="shared" si="40"/>
        <v>8.15</v>
      </c>
      <c r="DO16" s="3">
        <v>7</v>
      </c>
      <c r="DP16" s="3">
        <v>8</v>
      </c>
      <c r="DQ16" s="3">
        <v>8</v>
      </c>
      <c r="DR16" s="3">
        <v>7</v>
      </c>
      <c r="DS16" s="48">
        <f t="shared" si="41"/>
        <v>7.5</v>
      </c>
      <c r="DT16" s="3">
        <v>7</v>
      </c>
      <c r="DU16" s="6"/>
      <c r="DV16" s="24">
        <f t="shared" si="42"/>
        <v>7.3</v>
      </c>
      <c r="DW16" s="10"/>
      <c r="DX16" s="6"/>
      <c r="DY16" s="6">
        <f t="shared" si="43"/>
        <v>0</v>
      </c>
      <c r="DZ16" s="6"/>
      <c r="EA16" s="6"/>
      <c r="EB16" s="10">
        <f t="shared" si="44"/>
        <v>0</v>
      </c>
      <c r="EC16" s="56">
        <f t="shared" si="45"/>
        <v>7.25</v>
      </c>
      <c r="ED16" s="4">
        <v>8</v>
      </c>
      <c r="EE16" s="4">
        <v>7</v>
      </c>
      <c r="EF16" s="2">
        <f t="shared" si="46"/>
        <v>7.333333333333333</v>
      </c>
      <c r="EG16" s="4">
        <v>6</v>
      </c>
      <c r="EH16" s="6"/>
      <c r="EI16" s="24">
        <f t="shared" si="47"/>
        <v>6.7</v>
      </c>
      <c r="EJ16" s="10"/>
      <c r="EK16" s="6"/>
      <c r="EL16" s="6">
        <f t="shared" si="48"/>
        <v>0</v>
      </c>
      <c r="EM16" s="6"/>
      <c r="EN16" s="6"/>
      <c r="EO16" s="10">
        <f t="shared" si="49"/>
        <v>0</v>
      </c>
      <c r="EP16" s="56">
        <f t="shared" si="50"/>
        <v>6.6666666666666661</v>
      </c>
      <c r="EQ16" s="1">
        <v>8</v>
      </c>
      <c r="ER16" s="1">
        <v>8</v>
      </c>
      <c r="ES16" s="2">
        <f t="shared" si="51"/>
        <v>8</v>
      </c>
      <c r="ET16" s="1">
        <v>9</v>
      </c>
      <c r="EU16" s="6"/>
      <c r="EV16" s="24">
        <f t="shared" si="52"/>
        <v>8.5</v>
      </c>
      <c r="EW16" s="10"/>
      <c r="EX16" s="6"/>
      <c r="EY16" s="6">
        <f t="shared" si="53"/>
        <v>0</v>
      </c>
      <c r="EZ16" s="6"/>
      <c r="FA16" s="6"/>
      <c r="FB16" s="10">
        <f t="shared" si="54"/>
        <v>0</v>
      </c>
      <c r="FC16" s="56">
        <f t="shared" si="55"/>
        <v>8.5</v>
      </c>
      <c r="FD16" s="32">
        <v>6</v>
      </c>
      <c r="FE16" s="1">
        <v>6</v>
      </c>
      <c r="FF16" s="2">
        <f t="shared" si="56"/>
        <v>6</v>
      </c>
      <c r="FG16" s="1">
        <v>5</v>
      </c>
      <c r="FH16" s="6"/>
      <c r="FI16" s="24">
        <f t="shared" si="57"/>
        <v>5.5</v>
      </c>
      <c r="FJ16" s="10"/>
      <c r="FK16" s="6"/>
      <c r="FL16" s="6">
        <f t="shared" si="58"/>
        <v>0</v>
      </c>
      <c r="FM16" s="6"/>
      <c r="FN16" s="6"/>
      <c r="FO16" s="10">
        <f t="shared" si="59"/>
        <v>0</v>
      </c>
      <c r="FP16" s="56">
        <f t="shared" si="60"/>
        <v>5.5</v>
      </c>
      <c r="FQ16" s="3">
        <v>5</v>
      </c>
      <c r="FR16" s="3">
        <v>8</v>
      </c>
      <c r="FS16" s="6">
        <f t="shared" si="61"/>
        <v>7</v>
      </c>
      <c r="FT16" s="3">
        <v>9</v>
      </c>
      <c r="FU16" s="6"/>
      <c r="FV16" s="24">
        <f t="shared" si="62"/>
        <v>8</v>
      </c>
      <c r="FW16" s="10"/>
      <c r="FX16" s="6"/>
      <c r="FY16" s="6">
        <f t="shared" si="63"/>
        <v>0</v>
      </c>
      <c r="FZ16" s="6"/>
      <c r="GA16" s="6"/>
      <c r="GB16" s="10">
        <f t="shared" si="64"/>
        <v>0</v>
      </c>
      <c r="GC16" s="56">
        <f t="shared" si="65"/>
        <v>8</v>
      </c>
      <c r="GD16" s="1">
        <v>9</v>
      </c>
      <c r="GE16" s="1">
        <v>7</v>
      </c>
      <c r="GF16" s="6">
        <f t="shared" si="66"/>
        <v>7.7</v>
      </c>
      <c r="GG16" s="6">
        <v>7</v>
      </c>
      <c r="GH16" s="6"/>
      <c r="GI16" s="24">
        <f t="shared" si="67"/>
        <v>7.4</v>
      </c>
      <c r="GJ16" s="10"/>
      <c r="GK16" s="6"/>
      <c r="GL16" s="6">
        <f t="shared" si="68"/>
        <v>0</v>
      </c>
      <c r="GM16" s="6"/>
      <c r="GN16" s="6"/>
      <c r="GO16" s="10">
        <f t="shared" si="69"/>
        <v>0</v>
      </c>
      <c r="GP16" s="56">
        <f t="shared" si="70"/>
        <v>7.35</v>
      </c>
      <c r="GQ16" s="28">
        <v>7</v>
      </c>
      <c r="GR16" s="28">
        <v>4</v>
      </c>
      <c r="GS16" s="6">
        <f t="shared" si="71"/>
        <v>5</v>
      </c>
      <c r="GT16" s="6">
        <v>7</v>
      </c>
      <c r="GU16" s="6"/>
      <c r="GV16" s="24">
        <f t="shared" si="72"/>
        <v>6</v>
      </c>
      <c r="GW16" s="10"/>
      <c r="GX16" s="6"/>
      <c r="GY16" s="6">
        <f t="shared" si="73"/>
        <v>0</v>
      </c>
      <c r="GZ16" s="6"/>
      <c r="HA16" s="6"/>
      <c r="HB16" s="10">
        <f t="shared" si="74"/>
        <v>0</v>
      </c>
      <c r="HC16" s="56">
        <f t="shared" si="75"/>
        <v>6</v>
      </c>
      <c r="HD16" s="2">
        <f t="shared" si="76"/>
        <v>7.2</v>
      </c>
      <c r="HE16" s="83" t="str">
        <f t="shared" si="77"/>
        <v>KHÁ</v>
      </c>
    </row>
    <row r="17" spans="1:213" s="113" customFormat="1" ht="18" customHeight="1">
      <c r="A17" s="25">
        <v>8</v>
      </c>
      <c r="B17" s="124" t="s">
        <v>51</v>
      </c>
      <c r="C17" s="123" t="s">
        <v>59</v>
      </c>
      <c r="D17" s="123" t="str">
        <f t="shared" si="0"/>
        <v>123NH2582</v>
      </c>
      <c r="E17" s="157" t="s">
        <v>367</v>
      </c>
      <c r="F17" s="158" t="s">
        <v>332</v>
      </c>
      <c r="G17" s="159" t="s">
        <v>368</v>
      </c>
      <c r="H17" s="87">
        <v>7</v>
      </c>
      <c r="I17" s="43">
        <v>7</v>
      </c>
      <c r="J17" s="43">
        <v>7</v>
      </c>
      <c r="K17" s="43">
        <v>7</v>
      </c>
      <c r="L17" s="8">
        <f t="shared" si="1"/>
        <v>7</v>
      </c>
      <c r="M17" s="43">
        <v>6</v>
      </c>
      <c r="N17" s="6"/>
      <c r="O17" s="24">
        <f t="shared" si="2"/>
        <v>6.5</v>
      </c>
      <c r="P17" s="10"/>
      <c r="Q17" s="6"/>
      <c r="R17" s="6">
        <f t="shared" si="3"/>
        <v>0</v>
      </c>
      <c r="S17" s="6"/>
      <c r="T17" s="6"/>
      <c r="U17" s="10">
        <f t="shared" si="4"/>
        <v>0</v>
      </c>
      <c r="V17" s="56">
        <f t="shared" si="5"/>
        <v>6.5</v>
      </c>
      <c r="W17" s="33">
        <v>7</v>
      </c>
      <c r="X17" s="6">
        <v>9</v>
      </c>
      <c r="Y17" s="6">
        <f t="shared" si="6"/>
        <v>8.3000000000000007</v>
      </c>
      <c r="Z17" s="1">
        <v>8</v>
      </c>
      <c r="AA17" s="6"/>
      <c r="AB17" s="24">
        <f t="shared" si="7"/>
        <v>8.1999999999999993</v>
      </c>
      <c r="AC17" s="3"/>
      <c r="AD17" s="2"/>
      <c r="AE17" s="6">
        <f t="shared" si="8"/>
        <v>0</v>
      </c>
      <c r="AF17" s="6"/>
      <c r="AG17" s="6"/>
      <c r="AH17" s="10">
        <f t="shared" si="9"/>
        <v>0</v>
      </c>
      <c r="AI17" s="56">
        <f t="shared" si="10"/>
        <v>8.15</v>
      </c>
      <c r="AJ17" s="28"/>
      <c r="AK17" s="33">
        <v>8</v>
      </c>
      <c r="AL17" s="6">
        <v>8</v>
      </c>
      <c r="AM17" s="1">
        <f t="shared" si="11"/>
        <v>8</v>
      </c>
      <c r="AN17" s="6">
        <v>10</v>
      </c>
      <c r="AO17" s="43"/>
      <c r="AP17" s="24">
        <f t="shared" si="12"/>
        <v>9</v>
      </c>
      <c r="AQ17" s="10"/>
      <c r="AR17" s="6"/>
      <c r="AS17" s="6">
        <f t="shared" si="13"/>
        <v>0</v>
      </c>
      <c r="AT17" s="6"/>
      <c r="AU17" s="6"/>
      <c r="AV17" s="10">
        <f t="shared" si="14"/>
        <v>0</v>
      </c>
      <c r="AW17" s="56">
        <f t="shared" si="15"/>
        <v>9</v>
      </c>
      <c r="AX17" s="75">
        <v>10</v>
      </c>
      <c r="AY17" s="6">
        <v>10</v>
      </c>
      <c r="AZ17" s="6">
        <v>8</v>
      </c>
      <c r="BA17" s="6">
        <v>9</v>
      </c>
      <c r="BB17" s="8">
        <f t="shared" si="16"/>
        <v>9</v>
      </c>
      <c r="BC17" s="6">
        <v>7</v>
      </c>
      <c r="BD17" s="80"/>
      <c r="BE17" s="24">
        <f t="shared" si="17"/>
        <v>8</v>
      </c>
      <c r="BF17" s="10"/>
      <c r="BG17" s="6"/>
      <c r="BH17" s="6">
        <f t="shared" si="18"/>
        <v>0</v>
      </c>
      <c r="BI17" s="6"/>
      <c r="BJ17" s="6"/>
      <c r="BK17" s="10">
        <f t="shared" si="19"/>
        <v>0</v>
      </c>
      <c r="BL17" s="56">
        <f t="shared" si="20"/>
        <v>8</v>
      </c>
      <c r="BM17" s="32">
        <v>10</v>
      </c>
      <c r="BN17" s="1">
        <v>10</v>
      </c>
      <c r="BO17" s="1">
        <f t="shared" si="21"/>
        <v>10</v>
      </c>
      <c r="BP17" s="1">
        <v>7.5</v>
      </c>
      <c r="BQ17" s="6"/>
      <c r="BR17" s="24">
        <f t="shared" si="22"/>
        <v>8.8000000000000007</v>
      </c>
      <c r="BS17" s="10"/>
      <c r="BT17" s="6"/>
      <c r="BU17" s="6">
        <f t="shared" si="23"/>
        <v>0</v>
      </c>
      <c r="BV17" s="6"/>
      <c r="BW17" s="6"/>
      <c r="BX17" s="10">
        <f t="shared" si="24"/>
        <v>0</v>
      </c>
      <c r="BY17" s="56">
        <f t="shared" si="25"/>
        <v>8.75</v>
      </c>
      <c r="BZ17" s="32">
        <v>9</v>
      </c>
      <c r="CA17" s="32"/>
      <c r="CB17" s="32"/>
      <c r="CC17" s="1">
        <v>9</v>
      </c>
      <c r="CD17" s="6">
        <f t="shared" si="26"/>
        <v>9</v>
      </c>
      <c r="CE17" s="1">
        <v>10</v>
      </c>
      <c r="CF17" s="1"/>
      <c r="CG17" s="24">
        <f t="shared" si="27"/>
        <v>9.5</v>
      </c>
      <c r="CH17" s="10"/>
      <c r="CI17" s="6"/>
      <c r="CJ17" s="6">
        <f t="shared" si="28"/>
        <v>0</v>
      </c>
      <c r="CK17" s="6"/>
      <c r="CL17" s="6"/>
      <c r="CM17" s="10">
        <f t="shared" si="29"/>
        <v>0</v>
      </c>
      <c r="CN17" s="56">
        <f t="shared" si="30"/>
        <v>9.5</v>
      </c>
      <c r="CO17" s="1">
        <v>8</v>
      </c>
      <c r="CP17" s="1">
        <v>8</v>
      </c>
      <c r="CQ17" s="2">
        <f t="shared" si="31"/>
        <v>8</v>
      </c>
      <c r="CR17" s="1">
        <v>8</v>
      </c>
      <c r="CS17" s="6"/>
      <c r="CT17" s="24">
        <f t="shared" si="32"/>
        <v>8</v>
      </c>
      <c r="CU17" s="10"/>
      <c r="CV17" s="6"/>
      <c r="CW17" s="6">
        <f t="shared" si="33"/>
        <v>0</v>
      </c>
      <c r="CX17" s="6"/>
      <c r="CY17" s="6"/>
      <c r="CZ17" s="10">
        <f t="shared" si="34"/>
        <v>0</v>
      </c>
      <c r="DA17" s="56">
        <f t="shared" si="35"/>
        <v>8</v>
      </c>
      <c r="DB17" s="33">
        <v>8</v>
      </c>
      <c r="DC17" s="6">
        <v>7</v>
      </c>
      <c r="DD17" s="10">
        <f t="shared" si="36"/>
        <v>7.3</v>
      </c>
      <c r="DE17" s="6">
        <v>9</v>
      </c>
      <c r="DF17" s="6"/>
      <c r="DG17" s="24">
        <f t="shared" si="37"/>
        <v>8.1999999999999993</v>
      </c>
      <c r="DH17" s="10"/>
      <c r="DI17" s="6"/>
      <c r="DJ17" s="6">
        <f t="shared" si="38"/>
        <v>0</v>
      </c>
      <c r="DK17" s="6"/>
      <c r="DL17" s="6"/>
      <c r="DM17" s="10">
        <f t="shared" si="39"/>
        <v>0</v>
      </c>
      <c r="DN17" s="56">
        <f t="shared" si="40"/>
        <v>8.15</v>
      </c>
      <c r="DO17" s="3">
        <v>8</v>
      </c>
      <c r="DP17" s="3">
        <v>8</v>
      </c>
      <c r="DQ17" s="3">
        <v>7</v>
      </c>
      <c r="DR17" s="3">
        <v>7</v>
      </c>
      <c r="DS17" s="48">
        <f t="shared" si="41"/>
        <v>7.333333333333333</v>
      </c>
      <c r="DT17" s="3">
        <v>7</v>
      </c>
      <c r="DU17" s="6"/>
      <c r="DV17" s="24">
        <f t="shared" si="42"/>
        <v>7.2</v>
      </c>
      <c r="DW17" s="10"/>
      <c r="DX17" s="6"/>
      <c r="DY17" s="6">
        <f t="shared" si="43"/>
        <v>0</v>
      </c>
      <c r="DZ17" s="6"/>
      <c r="EA17" s="6"/>
      <c r="EB17" s="10">
        <f t="shared" si="44"/>
        <v>0</v>
      </c>
      <c r="EC17" s="56">
        <f t="shared" si="45"/>
        <v>7.1666666666666661</v>
      </c>
      <c r="ED17" s="4">
        <v>8</v>
      </c>
      <c r="EE17" s="4">
        <v>7</v>
      </c>
      <c r="EF17" s="2">
        <f t="shared" si="46"/>
        <v>7.333333333333333</v>
      </c>
      <c r="EG17" s="4">
        <v>7</v>
      </c>
      <c r="EH17" s="6"/>
      <c r="EI17" s="24">
        <f t="shared" si="47"/>
        <v>7.2</v>
      </c>
      <c r="EJ17" s="10"/>
      <c r="EK17" s="6"/>
      <c r="EL17" s="6">
        <f t="shared" si="48"/>
        <v>0</v>
      </c>
      <c r="EM17" s="6"/>
      <c r="EN17" s="6"/>
      <c r="EO17" s="10">
        <f t="shared" si="49"/>
        <v>0</v>
      </c>
      <c r="EP17" s="56">
        <f t="shared" si="50"/>
        <v>7.1666666666666661</v>
      </c>
      <c r="EQ17" s="1">
        <v>8</v>
      </c>
      <c r="ER17" s="1">
        <v>8</v>
      </c>
      <c r="ES17" s="2">
        <f t="shared" si="51"/>
        <v>8</v>
      </c>
      <c r="ET17" s="1">
        <v>9</v>
      </c>
      <c r="EU17" s="6"/>
      <c r="EV17" s="24">
        <f t="shared" si="52"/>
        <v>8.5</v>
      </c>
      <c r="EW17" s="10"/>
      <c r="EX17" s="6"/>
      <c r="EY17" s="6">
        <f t="shared" si="53"/>
        <v>0</v>
      </c>
      <c r="EZ17" s="6"/>
      <c r="FA17" s="6"/>
      <c r="FB17" s="10">
        <f t="shared" si="54"/>
        <v>0</v>
      </c>
      <c r="FC17" s="56">
        <f t="shared" si="55"/>
        <v>8.5</v>
      </c>
      <c r="FD17" s="32">
        <v>8</v>
      </c>
      <c r="FE17" s="1">
        <v>6</v>
      </c>
      <c r="FF17" s="2">
        <f t="shared" si="56"/>
        <v>6.7</v>
      </c>
      <c r="FG17" s="1">
        <v>7</v>
      </c>
      <c r="FH17" s="6"/>
      <c r="FI17" s="24">
        <f t="shared" si="57"/>
        <v>6.9</v>
      </c>
      <c r="FJ17" s="10"/>
      <c r="FK17" s="6"/>
      <c r="FL17" s="6">
        <f t="shared" si="58"/>
        <v>0</v>
      </c>
      <c r="FM17" s="6"/>
      <c r="FN17" s="6"/>
      <c r="FO17" s="10">
        <f t="shared" si="59"/>
        <v>0</v>
      </c>
      <c r="FP17" s="56">
        <f t="shared" si="60"/>
        <v>6.85</v>
      </c>
      <c r="FQ17" s="3">
        <v>5</v>
      </c>
      <c r="FR17" s="3">
        <v>8</v>
      </c>
      <c r="FS17" s="6">
        <f t="shared" si="61"/>
        <v>7</v>
      </c>
      <c r="FT17" s="3">
        <v>9</v>
      </c>
      <c r="FU17" s="6"/>
      <c r="FV17" s="24">
        <f t="shared" si="62"/>
        <v>8</v>
      </c>
      <c r="FW17" s="10"/>
      <c r="FX17" s="6"/>
      <c r="FY17" s="6">
        <f t="shared" si="63"/>
        <v>0</v>
      </c>
      <c r="FZ17" s="6"/>
      <c r="GA17" s="6"/>
      <c r="GB17" s="10">
        <f t="shared" si="64"/>
        <v>0</v>
      </c>
      <c r="GC17" s="56">
        <f t="shared" si="65"/>
        <v>8</v>
      </c>
      <c r="GD17" s="1">
        <v>9</v>
      </c>
      <c r="GE17" s="1">
        <v>7</v>
      </c>
      <c r="GF17" s="6">
        <f t="shared" si="66"/>
        <v>7.7</v>
      </c>
      <c r="GG17" s="6">
        <v>7</v>
      </c>
      <c r="GH17" s="6"/>
      <c r="GI17" s="24">
        <f t="shared" si="67"/>
        <v>7.4</v>
      </c>
      <c r="GJ17" s="10"/>
      <c r="GK17" s="6"/>
      <c r="GL17" s="6">
        <f t="shared" si="68"/>
        <v>0</v>
      </c>
      <c r="GM17" s="6"/>
      <c r="GN17" s="6"/>
      <c r="GO17" s="10">
        <f t="shared" si="69"/>
        <v>0</v>
      </c>
      <c r="GP17" s="56">
        <f t="shared" si="70"/>
        <v>7.35</v>
      </c>
      <c r="GQ17" s="28">
        <v>8</v>
      </c>
      <c r="GR17" s="28">
        <v>8</v>
      </c>
      <c r="GS17" s="6">
        <f t="shared" si="71"/>
        <v>8</v>
      </c>
      <c r="GT17" s="6">
        <v>8</v>
      </c>
      <c r="GU17" s="6"/>
      <c r="GV17" s="24">
        <f t="shared" si="72"/>
        <v>8</v>
      </c>
      <c r="GW17" s="10"/>
      <c r="GX17" s="6"/>
      <c r="GY17" s="6">
        <f t="shared" si="73"/>
        <v>0</v>
      </c>
      <c r="GZ17" s="6"/>
      <c r="HA17" s="6"/>
      <c r="HB17" s="10">
        <f t="shared" si="74"/>
        <v>0</v>
      </c>
      <c r="HC17" s="56">
        <f t="shared" si="75"/>
        <v>8</v>
      </c>
      <c r="HD17" s="2">
        <f t="shared" si="76"/>
        <v>7.9</v>
      </c>
      <c r="HE17" s="83" t="str">
        <f t="shared" si="77"/>
        <v>KHÁ</v>
      </c>
    </row>
    <row r="18" spans="1:213" s="113" customFormat="1" ht="18" customHeight="1">
      <c r="A18" s="25">
        <v>9</v>
      </c>
      <c r="B18" s="124" t="s">
        <v>51</v>
      </c>
      <c r="C18" s="123" t="s">
        <v>60</v>
      </c>
      <c r="D18" s="123" t="str">
        <f t="shared" si="0"/>
        <v>123NH2585</v>
      </c>
      <c r="E18" s="163" t="s">
        <v>369</v>
      </c>
      <c r="F18" s="164" t="s">
        <v>215</v>
      </c>
      <c r="G18" s="165" t="s">
        <v>256</v>
      </c>
      <c r="H18" s="28">
        <v>7</v>
      </c>
      <c r="I18" s="28">
        <v>6</v>
      </c>
      <c r="J18" s="28">
        <v>6</v>
      </c>
      <c r="K18" s="120">
        <v>5</v>
      </c>
      <c r="L18" s="8">
        <f t="shared" si="1"/>
        <v>5.8</v>
      </c>
      <c r="M18" s="33">
        <v>5</v>
      </c>
      <c r="N18" s="6"/>
      <c r="O18" s="24">
        <f t="shared" si="2"/>
        <v>5.4</v>
      </c>
      <c r="P18" s="10"/>
      <c r="Q18" s="6"/>
      <c r="R18" s="6">
        <f t="shared" si="3"/>
        <v>0</v>
      </c>
      <c r="S18" s="6"/>
      <c r="T18" s="6"/>
      <c r="U18" s="10">
        <f t="shared" si="4"/>
        <v>0</v>
      </c>
      <c r="V18" s="56">
        <f t="shared" si="5"/>
        <v>5.4</v>
      </c>
      <c r="W18" s="33">
        <v>6</v>
      </c>
      <c r="X18" s="6">
        <v>5</v>
      </c>
      <c r="Y18" s="6">
        <f t="shared" si="6"/>
        <v>5.3</v>
      </c>
      <c r="Z18" s="1">
        <v>6</v>
      </c>
      <c r="AA18" s="6"/>
      <c r="AB18" s="24">
        <f t="shared" si="7"/>
        <v>5.7</v>
      </c>
      <c r="AC18" s="3"/>
      <c r="AD18" s="2"/>
      <c r="AE18" s="6">
        <f t="shared" si="8"/>
        <v>0</v>
      </c>
      <c r="AF18" s="6"/>
      <c r="AG18" s="6"/>
      <c r="AH18" s="10">
        <f t="shared" si="9"/>
        <v>0</v>
      </c>
      <c r="AI18" s="56">
        <f t="shared" si="10"/>
        <v>5.65</v>
      </c>
      <c r="AJ18" s="28"/>
      <c r="AK18" s="33"/>
      <c r="AL18" s="6"/>
      <c r="AM18" s="6"/>
      <c r="AN18" s="6"/>
      <c r="AO18" s="6"/>
      <c r="AP18" s="24">
        <f t="shared" si="12"/>
        <v>0</v>
      </c>
      <c r="AQ18" s="10"/>
      <c r="AR18" s="6"/>
      <c r="AS18" s="6">
        <f t="shared" si="13"/>
        <v>0</v>
      </c>
      <c r="AT18" s="6"/>
      <c r="AU18" s="6"/>
      <c r="AV18" s="10">
        <f t="shared" si="14"/>
        <v>0</v>
      </c>
      <c r="AW18" s="56">
        <f t="shared" si="15"/>
        <v>0</v>
      </c>
      <c r="AX18" s="185">
        <v>5</v>
      </c>
      <c r="AY18" s="100">
        <v>9</v>
      </c>
      <c r="AZ18" s="100">
        <v>8</v>
      </c>
      <c r="BA18" s="100">
        <v>6</v>
      </c>
      <c r="BB18" s="100">
        <f>ROUND(((BA18+AZ18)*2+AY18+AX18)/6,1)</f>
        <v>7</v>
      </c>
      <c r="BC18" s="100"/>
      <c r="BD18" s="186"/>
      <c r="BE18" s="102">
        <f t="shared" si="17"/>
        <v>3.5</v>
      </c>
      <c r="BF18" s="102"/>
      <c r="BG18" s="100"/>
      <c r="BH18" s="100">
        <f t="shared" si="18"/>
        <v>0</v>
      </c>
      <c r="BI18" s="100"/>
      <c r="BJ18" s="100"/>
      <c r="BK18" s="102">
        <f t="shared" si="19"/>
        <v>0</v>
      </c>
      <c r="BL18" s="102">
        <f t="shared" si="20"/>
        <v>3.5</v>
      </c>
      <c r="BM18" s="32"/>
      <c r="BN18" s="1"/>
      <c r="BO18" s="1"/>
      <c r="BP18" s="1"/>
      <c r="BQ18" s="6"/>
      <c r="BR18" s="24">
        <f t="shared" si="22"/>
        <v>0</v>
      </c>
      <c r="BS18" s="10"/>
      <c r="BT18" s="6"/>
      <c r="BU18" s="6">
        <f t="shared" si="23"/>
        <v>0</v>
      </c>
      <c r="BV18" s="6"/>
      <c r="BW18" s="6"/>
      <c r="BX18" s="10">
        <f t="shared" si="24"/>
        <v>0</v>
      </c>
      <c r="BY18" s="56">
        <f t="shared" si="25"/>
        <v>0</v>
      </c>
      <c r="BZ18" s="93">
        <v>3</v>
      </c>
      <c r="CA18" s="93">
        <v>3</v>
      </c>
      <c r="CB18" s="93">
        <v>6</v>
      </c>
      <c r="CC18" s="54">
        <v>6</v>
      </c>
      <c r="CD18" s="54">
        <f>ROUND((BZ18+CC18*2+CA18+CB18*2)/6,1)</f>
        <v>5</v>
      </c>
      <c r="CE18" s="54">
        <v>3.5</v>
      </c>
      <c r="CF18" s="54">
        <v>8</v>
      </c>
      <c r="CG18" s="24">
        <f t="shared" si="27"/>
        <v>6.5</v>
      </c>
      <c r="CH18" s="55"/>
      <c r="CI18" s="54"/>
      <c r="CJ18" s="54">
        <f t="shared" si="28"/>
        <v>0</v>
      </c>
      <c r="CK18" s="54"/>
      <c r="CL18" s="54"/>
      <c r="CM18" s="55">
        <f t="shared" si="29"/>
        <v>0</v>
      </c>
      <c r="CN18" s="55">
        <f t="shared" si="30"/>
        <v>6.5</v>
      </c>
      <c r="CO18" s="1">
        <v>8</v>
      </c>
      <c r="CP18" s="1">
        <v>8</v>
      </c>
      <c r="CQ18" s="1">
        <f>ROUND((CP18*2+CO18)/3,1)</f>
        <v>8</v>
      </c>
      <c r="CR18" s="1">
        <v>8</v>
      </c>
      <c r="CS18" s="6"/>
      <c r="CT18" s="24">
        <f t="shared" si="32"/>
        <v>8</v>
      </c>
      <c r="CU18" s="10"/>
      <c r="CV18" s="6"/>
      <c r="CW18" s="6">
        <f t="shared" si="33"/>
        <v>0</v>
      </c>
      <c r="CX18" s="6"/>
      <c r="CY18" s="6"/>
      <c r="CZ18" s="10">
        <f t="shared" si="34"/>
        <v>0</v>
      </c>
      <c r="DA18" s="56">
        <f t="shared" si="35"/>
        <v>8</v>
      </c>
      <c r="DB18" s="33">
        <v>8</v>
      </c>
      <c r="DC18" s="6">
        <v>8</v>
      </c>
      <c r="DD18" s="10">
        <f t="shared" si="36"/>
        <v>8</v>
      </c>
      <c r="DE18" s="6">
        <v>8</v>
      </c>
      <c r="DF18" s="6"/>
      <c r="DG18" s="24">
        <f t="shared" si="37"/>
        <v>8</v>
      </c>
      <c r="DH18" s="10"/>
      <c r="DI18" s="6"/>
      <c r="DJ18" s="6">
        <f t="shared" si="38"/>
        <v>0</v>
      </c>
      <c r="DK18" s="6"/>
      <c r="DL18" s="6"/>
      <c r="DM18" s="10">
        <f t="shared" si="39"/>
        <v>0</v>
      </c>
      <c r="DN18" s="56">
        <f t="shared" si="40"/>
        <v>8</v>
      </c>
      <c r="DO18" s="3">
        <v>6</v>
      </c>
      <c r="DP18" s="3">
        <v>7</v>
      </c>
      <c r="DQ18" s="3">
        <v>6</v>
      </c>
      <c r="DR18" s="3">
        <v>7</v>
      </c>
      <c r="DS18" s="48">
        <f t="shared" si="41"/>
        <v>6.5</v>
      </c>
      <c r="DT18" s="3">
        <v>5</v>
      </c>
      <c r="DU18" s="6"/>
      <c r="DV18" s="24">
        <f t="shared" si="42"/>
        <v>5.8</v>
      </c>
      <c r="DW18" s="10"/>
      <c r="DX18" s="6"/>
      <c r="DY18" s="6">
        <f t="shared" si="43"/>
        <v>0</v>
      </c>
      <c r="DZ18" s="6"/>
      <c r="EA18" s="6"/>
      <c r="EB18" s="10">
        <f t="shared" si="44"/>
        <v>0</v>
      </c>
      <c r="EC18" s="56">
        <f t="shared" si="45"/>
        <v>5.75</v>
      </c>
      <c r="ED18" s="4"/>
      <c r="EE18" s="4"/>
      <c r="EF18" s="2"/>
      <c r="EG18" s="4"/>
      <c r="EH18" s="6"/>
      <c r="EI18" s="24">
        <f t="shared" si="47"/>
        <v>0</v>
      </c>
      <c r="EJ18" s="10"/>
      <c r="EK18" s="6"/>
      <c r="EL18" s="6">
        <f t="shared" si="48"/>
        <v>0</v>
      </c>
      <c r="EM18" s="6"/>
      <c r="EN18" s="6"/>
      <c r="EO18" s="10">
        <f t="shared" si="49"/>
        <v>0</v>
      </c>
      <c r="EP18" s="56">
        <f t="shared" si="50"/>
        <v>0</v>
      </c>
      <c r="EQ18" s="110">
        <v>5</v>
      </c>
      <c r="ER18" s="110">
        <v>6</v>
      </c>
      <c r="ES18" s="7">
        <f t="shared" si="51"/>
        <v>5.666666666666667</v>
      </c>
      <c r="ET18" s="110">
        <v>4</v>
      </c>
      <c r="EU18" s="9"/>
      <c r="EV18" s="7">
        <f t="shared" si="52"/>
        <v>4.8</v>
      </c>
      <c r="EW18" s="7"/>
      <c r="EX18" s="9"/>
      <c r="EY18" s="9">
        <f t="shared" si="53"/>
        <v>0</v>
      </c>
      <c r="EZ18" s="9"/>
      <c r="FA18" s="9"/>
      <c r="FB18" s="7">
        <f t="shared" si="54"/>
        <v>0</v>
      </c>
      <c r="FC18" s="7">
        <f t="shared" si="55"/>
        <v>4.8333333333333339</v>
      </c>
      <c r="FD18" s="79"/>
      <c r="FE18" s="1"/>
      <c r="FF18" s="2"/>
      <c r="FG18" s="1"/>
      <c r="FH18" s="6"/>
      <c r="FI18" s="24">
        <f t="shared" si="57"/>
        <v>0</v>
      </c>
      <c r="FJ18" s="10"/>
      <c r="FK18" s="6"/>
      <c r="FL18" s="6">
        <f t="shared" si="58"/>
        <v>0</v>
      </c>
      <c r="FM18" s="6"/>
      <c r="FN18" s="6"/>
      <c r="FO18" s="10">
        <f t="shared" si="59"/>
        <v>0</v>
      </c>
      <c r="FP18" s="56">
        <f t="shared" si="60"/>
        <v>0</v>
      </c>
      <c r="FQ18" s="3">
        <v>6</v>
      </c>
      <c r="FR18" s="3">
        <v>6</v>
      </c>
      <c r="FS18" s="6">
        <f t="shared" si="61"/>
        <v>6</v>
      </c>
      <c r="FT18" s="3">
        <v>5</v>
      </c>
      <c r="FU18" s="6"/>
      <c r="FV18" s="24">
        <f t="shared" si="62"/>
        <v>5.5</v>
      </c>
      <c r="FW18" s="10"/>
      <c r="FX18" s="6"/>
      <c r="FY18" s="6">
        <f t="shared" si="63"/>
        <v>0</v>
      </c>
      <c r="FZ18" s="6"/>
      <c r="GA18" s="6"/>
      <c r="GB18" s="10">
        <f t="shared" si="64"/>
        <v>0</v>
      </c>
      <c r="GC18" s="56">
        <f t="shared" si="65"/>
        <v>5.5</v>
      </c>
      <c r="GD18" s="1">
        <v>8</v>
      </c>
      <c r="GE18" s="1">
        <v>4</v>
      </c>
      <c r="GF18" s="6">
        <f t="shared" si="66"/>
        <v>5.3</v>
      </c>
      <c r="GG18" s="6">
        <v>6</v>
      </c>
      <c r="GH18" s="6"/>
      <c r="GI18" s="24">
        <f t="shared" si="67"/>
        <v>5.7</v>
      </c>
      <c r="GJ18" s="10"/>
      <c r="GK18" s="6"/>
      <c r="GL18" s="6">
        <f t="shared" si="68"/>
        <v>0</v>
      </c>
      <c r="GM18" s="6"/>
      <c r="GN18" s="6"/>
      <c r="GO18" s="10">
        <f t="shared" si="69"/>
        <v>0</v>
      </c>
      <c r="GP18" s="56">
        <f t="shared" si="70"/>
        <v>5.65</v>
      </c>
      <c r="GQ18" s="28">
        <v>4</v>
      </c>
      <c r="GR18" s="28">
        <v>4</v>
      </c>
      <c r="GS18" s="6">
        <f t="shared" si="71"/>
        <v>4</v>
      </c>
      <c r="GT18" s="6">
        <v>5</v>
      </c>
      <c r="GU18" s="6"/>
      <c r="GV18" s="24">
        <f t="shared" si="72"/>
        <v>4.5</v>
      </c>
      <c r="GW18" s="10"/>
      <c r="GX18" s="6"/>
      <c r="GY18" s="6">
        <f t="shared" si="73"/>
        <v>0</v>
      </c>
      <c r="GZ18" s="6"/>
      <c r="HA18" s="6"/>
      <c r="HB18" s="10">
        <f t="shared" si="74"/>
        <v>0</v>
      </c>
      <c r="HC18" s="56">
        <f t="shared" si="75"/>
        <v>4.5</v>
      </c>
      <c r="HD18" s="2">
        <f t="shared" si="76"/>
        <v>4.3</v>
      </c>
      <c r="HE18" s="83" t="str">
        <f t="shared" si="77"/>
        <v>YẾU</v>
      </c>
    </row>
    <row r="19" spans="1:213">
      <c r="A19" s="19"/>
      <c r="B19" s="20"/>
      <c r="C19" s="20"/>
      <c r="D19" s="20"/>
      <c r="E19" s="20"/>
      <c r="F19" s="20"/>
      <c r="G19" s="20"/>
      <c r="L19" s="82"/>
      <c r="BB19" s="38">
        <f t="shared" ref="BB19:BB21" si="78">ROUND((AX19+AY19+AZ19*2+BA19*2)/6,1)</f>
        <v>0</v>
      </c>
      <c r="DS19" s="95"/>
    </row>
    <row r="20" spans="1:213">
      <c r="L20" s="82"/>
      <c r="BB20" s="38">
        <f t="shared" si="78"/>
        <v>0</v>
      </c>
      <c r="DS20" s="95"/>
    </row>
    <row r="21" spans="1:213" ht="16.5" customHeight="1">
      <c r="L21" s="82"/>
      <c r="BB21" s="38">
        <f t="shared" si="78"/>
        <v>0</v>
      </c>
      <c r="DS21" s="95"/>
    </row>
    <row r="22" spans="1:213">
      <c r="DS22" s="96"/>
    </row>
  </sheetData>
  <autoFilter ref="A9:HE21"/>
  <mergeCells count="255">
    <mergeCell ref="EC7:EC9"/>
    <mergeCell ref="DO8:DO9"/>
    <mergeCell ref="DR8:DR9"/>
    <mergeCell ref="GC7:GC9"/>
    <mergeCell ref="FV8:FV9"/>
    <mergeCell ref="FZ8:FZ9"/>
    <mergeCell ref="GA8:GA9"/>
    <mergeCell ref="FW8:FW9"/>
    <mergeCell ref="FX8:FX9"/>
    <mergeCell ref="FY8:FY9"/>
    <mergeCell ref="FO8:FO9"/>
    <mergeCell ref="FP7:FP9"/>
    <mergeCell ref="HC7:HC9"/>
    <mergeCell ref="GV8:GV9"/>
    <mergeCell ref="GW8:GW9"/>
    <mergeCell ref="GX8:GX9"/>
    <mergeCell ref="GY8:GY9"/>
    <mergeCell ref="GZ8:GZ9"/>
    <mergeCell ref="HA8:HA9"/>
    <mergeCell ref="HB8:HB9"/>
    <mergeCell ref="GP7:GP9"/>
    <mergeCell ref="GQ6:HB6"/>
    <mergeCell ref="GQ7:GV7"/>
    <mergeCell ref="GW7:HB7"/>
    <mergeCell ref="GQ8:GQ9"/>
    <mergeCell ref="GR8:GR9"/>
    <mergeCell ref="GS8:GS9"/>
    <mergeCell ref="GT8:GT9"/>
    <mergeCell ref="GU8:GU9"/>
    <mergeCell ref="GK8:GK9"/>
    <mergeCell ref="GL8:GL9"/>
    <mergeCell ref="GM8:GM9"/>
    <mergeCell ref="GN8:GN9"/>
    <mergeCell ref="GD6:GO6"/>
    <mergeCell ref="GJ7:GO7"/>
    <mergeCell ref="GE8:GE9"/>
    <mergeCell ref="GI8:GI9"/>
    <mergeCell ref="GF8:GF9"/>
    <mergeCell ref="GG8:GG9"/>
    <mergeCell ref="GO8:GO9"/>
    <mergeCell ref="GH8:GH9"/>
    <mergeCell ref="GD8:GD9"/>
    <mergeCell ref="GD7:GI7"/>
    <mergeCell ref="GJ8:GJ9"/>
    <mergeCell ref="FQ6:GB6"/>
    <mergeCell ref="FT8:FT9"/>
    <mergeCell ref="FQ8:FQ9"/>
    <mergeCell ref="FR8:FR9"/>
    <mergeCell ref="GB8:GB9"/>
    <mergeCell ref="FQ7:FV7"/>
    <mergeCell ref="FW7:GB7"/>
    <mergeCell ref="FS8:FS9"/>
    <mergeCell ref="FD6:FO6"/>
    <mergeCell ref="FJ7:FO7"/>
    <mergeCell ref="FE8:FE9"/>
    <mergeCell ref="FF8:FF9"/>
    <mergeCell ref="FG8:FG9"/>
    <mergeCell ref="FH8:FH9"/>
    <mergeCell ref="FI8:FI9"/>
    <mergeCell ref="FJ8:FJ9"/>
    <mergeCell ref="FK8:FK9"/>
    <mergeCell ref="FD7:FI7"/>
    <mergeCell ref="FD8:FD9"/>
    <mergeCell ref="FL8:FL9"/>
    <mergeCell ref="FM8:FM9"/>
    <mergeCell ref="FN8:FN9"/>
    <mergeCell ref="FU8:FU9"/>
    <mergeCell ref="A3:G3"/>
    <mergeCell ref="A4:G4"/>
    <mergeCell ref="EV8:EV9"/>
    <mergeCell ref="FC7:FC9"/>
    <mergeCell ref="ER8:ER9"/>
    <mergeCell ref="ES8:ES9"/>
    <mergeCell ref="ET8:ET9"/>
    <mergeCell ref="EU8:EU9"/>
    <mergeCell ref="EQ6:FB6"/>
    <mergeCell ref="EW8:EW9"/>
    <mergeCell ref="EQ7:EV7"/>
    <mergeCell ref="EQ8:EQ9"/>
    <mergeCell ref="EP7:EP9"/>
    <mergeCell ref="EG8:EG9"/>
    <mergeCell ref="EH8:EH9"/>
    <mergeCell ref="EJ8:EJ9"/>
    <mergeCell ref="EN8:EN9"/>
    <mergeCell ref="EO8:EO9"/>
    <mergeCell ref="EX8:EX9"/>
    <mergeCell ref="EW7:FB7"/>
    <mergeCell ref="EZ8:EZ9"/>
    <mergeCell ref="EY8:EY9"/>
    <mergeCell ref="FA8:FA9"/>
    <mergeCell ref="FB8:FB9"/>
    <mergeCell ref="ED6:EO6"/>
    <mergeCell ref="EK8:EK9"/>
    <mergeCell ref="EL8:EL9"/>
    <mergeCell ref="ED8:ED9"/>
    <mergeCell ref="EE8:EE9"/>
    <mergeCell ref="EF8:EF9"/>
    <mergeCell ref="EI8:EI9"/>
    <mergeCell ref="EM8:EM9"/>
    <mergeCell ref="EJ7:EO7"/>
    <mergeCell ref="ED7:EI7"/>
    <mergeCell ref="DN7:DN9"/>
    <mergeCell ref="DO6:EB6"/>
    <mergeCell ref="DY8:DY9"/>
    <mergeCell ref="DW7:EB7"/>
    <mergeCell ref="DU8:DU9"/>
    <mergeCell ref="DV8:DV9"/>
    <mergeCell ref="DZ8:DZ9"/>
    <mergeCell ref="DW8:DW9"/>
    <mergeCell ref="DX8:DX9"/>
    <mergeCell ref="EA8:EA9"/>
    <mergeCell ref="EB8:EB9"/>
    <mergeCell ref="DP8:DP9"/>
    <mergeCell ref="DQ8:DQ9"/>
    <mergeCell ref="DO7:DV7"/>
    <mergeCell ref="DS8:DS9"/>
    <mergeCell ref="DT8:DT9"/>
    <mergeCell ref="DB6:DM6"/>
    <mergeCell ref="DC8:DC9"/>
    <mergeCell ref="DD8:DD9"/>
    <mergeCell ref="DB7:DG7"/>
    <mergeCell ref="DI8:DI9"/>
    <mergeCell ref="DJ8:DJ9"/>
    <mergeCell ref="DM8:DM9"/>
    <mergeCell ref="DK8:DK9"/>
    <mergeCell ref="DF8:DF9"/>
    <mergeCell ref="DG8:DG9"/>
    <mergeCell ref="DH7:DM7"/>
    <mergeCell ref="DA7:DA9"/>
    <mergeCell ref="CW8:CW9"/>
    <mergeCell ref="CZ8:CZ9"/>
    <mergeCell ref="DH8:DH9"/>
    <mergeCell ref="DE8:DE9"/>
    <mergeCell ref="DB8:DB9"/>
    <mergeCell ref="CX8:CX9"/>
    <mergeCell ref="CY8:CY9"/>
    <mergeCell ref="DL8:DL9"/>
    <mergeCell ref="CU7:CZ7"/>
    <mergeCell ref="CO6:CZ6"/>
    <mergeCell ref="CR8:CR9"/>
    <mergeCell ref="CO8:CO9"/>
    <mergeCell ref="CP8:CP9"/>
    <mergeCell ref="CQ8:CQ9"/>
    <mergeCell ref="CU8:CU9"/>
    <mergeCell ref="CT8:CT9"/>
    <mergeCell ref="CV8:CV9"/>
    <mergeCell ref="CS8:CS9"/>
    <mergeCell ref="CO7:CT7"/>
    <mergeCell ref="BZ6:CM6"/>
    <mergeCell ref="CN7:CN9"/>
    <mergeCell ref="CL8:CL9"/>
    <mergeCell ref="CM8:CM9"/>
    <mergeCell ref="BZ7:CG7"/>
    <mergeCell ref="CK8:CK9"/>
    <mergeCell ref="CH8:CH9"/>
    <mergeCell ref="CI8:CI9"/>
    <mergeCell ref="CJ8:CJ9"/>
    <mergeCell ref="CF8:CF9"/>
    <mergeCell ref="CG8:CG9"/>
    <mergeCell ref="CH7:CM7"/>
    <mergeCell ref="BZ8:BZ9"/>
    <mergeCell ref="CC8:CC9"/>
    <mergeCell ref="CD8:CD9"/>
    <mergeCell ref="CE8:CE9"/>
    <mergeCell ref="BY7:BY9"/>
    <mergeCell ref="BL7:BL9"/>
    <mergeCell ref="BI8:BI9"/>
    <mergeCell ref="BJ8:BJ9"/>
    <mergeCell ref="BK8:BK9"/>
    <mergeCell ref="BM8:BM9"/>
    <mergeCell ref="BF7:BK7"/>
    <mergeCell ref="BG8:BG9"/>
    <mergeCell ref="BF8:BF9"/>
    <mergeCell ref="BM6:BX6"/>
    <mergeCell ref="BS7:BX7"/>
    <mergeCell ref="BM7:BR7"/>
    <mergeCell ref="BS8:BS9"/>
    <mergeCell ref="BT8:BT9"/>
    <mergeCell ref="BU8:BU9"/>
    <mergeCell ref="BO8:BO9"/>
    <mergeCell ref="BP8:BP9"/>
    <mergeCell ref="BQ8:BQ9"/>
    <mergeCell ref="BN8:BN9"/>
    <mergeCell ref="BR8:BR9"/>
    <mergeCell ref="BV8:BV9"/>
    <mergeCell ref="BW8:BW9"/>
    <mergeCell ref="BX8:BX9"/>
    <mergeCell ref="A6:A9"/>
    <mergeCell ref="E6:F9"/>
    <mergeCell ref="G6:G9"/>
    <mergeCell ref="B6:D9"/>
    <mergeCell ref="AW7:AW9"/>
    <mergeCell ref="AX6:BK6"/>
    <mergeCell ref="AY8:AY9"/>
    <mergeCell ref="AZ8:AZ9"/>
    <mergeCell ref="BH8:BH9"/>
    <mergeCell ref="BB8:BB9"/>
    <mergeCell ref="AJ6:AV6"/>
    <mergeCell ref="AQ8:AQ9"/>
    <mergeCell ref="AR8:AR9"/>
    <mergeCell ref="AS8:AS9"/>
    <mergeCell ref="AT8:AT9"/>
    <mergeCell ref="AU8:AU9"/>
    <mergeCell ref="AV8:AV9"/>
    <mergeCell ref="AQ7:AV7"/>
    <mergeCell ref="AX7:BE7"/>
    <mergeCell ref="BC8:BC9"/>
    <mergeCell ref="BD8:BD9"/>
    <mergeCell ref="BE8:BE9"/>
    <mergeCell ref="AX8:AX9"/>
    <mergeCell ref="BA8:BA9"/>
    <mergeCell ref="AI7:AI9"/>
    <mergeCell ref="AJ8:AJ9"/>
    <mergeCell ref="AK8:AK9"/>
    <mergeCell ref="AO8:AO9"/>
    <mergeCell ref="AM8:AM9"/>
    <mergeCell ref="AN8:AN9"/>
    <mergeCell ref="AJ7:AP7"/>
    <mergeCell ref="AP8:AP9"/>
    <mergeCell ref="AL8:AL9"/>
    <mergeCell ref="X8:X9"/>
    <mergeCell ref="AA8:AA9"/>
    <mergeCell ref="AB8:AB9"/>
    <mergeCell ref="Z8:Z9"/>
    <mergeCell ref="AC8:AC9"/>
    <mergeCell ref="AG8:AG9"/>
    <mergeCell ref="AH8:AH9"/>
    <mergeCell ref="AC7:AH7"/>
    <mergeCell ref="AD8:AD9"/>
    <mergeCell ref="AE8:AE9"/>
    <mergeCell ref="AF8:AF9"/>
    <mergeCell ref="HD6:HD9"/>
    <mergeCell ref="HE6:HE9"/>
    <mergeCell ref="H6:U6"/>
    <mergeCell ref="I8:I9"/>
    <mergeCell ref="P7:U7"/>
    <mergeCell ref="V7:V9"/>
    <mergeCell ref="U8:U9"/>
    <mergeCell ref="R8:R9"/>
    <mergeCell ref="S8:S9"/>
    <mergeCell ref="T8:T9"/>
    <mergeCell ref="H7:O7"/>
    <mergeCell ref="H8:H9"/>
    <mergeCell ref="K8:K9"/>
    <mergeCell ref="N8:N9"/>
    <mergeCell ref="O8:O9"/>
    <mergeCell ref="J8:J9"/>
    <mergeCell ref="L8:L9"/>
    <mergeCell ref="M8:M9"/>
    <mergeCell ref="P8:P9"/>
    <mergeCell ref="Q8:Q9"/>
    <mergeCell ref="W6:AH6"/>
    <mergeCell ref="Y8:Y9"/>
    <mergeCell ref="W7:AB7"/>
    <mergeCell ref="W8:W9"/>
  </mergeCells>
  <phoneticPr fontId="5" type="noConversion"/>
  <conditionalFormatting sqref="E18:G18">
    <cfRule type="expression" dxfId="2" priority="1" stopIfTrue="1">
      <formula>"11XD2"</formula>
    </cfRule>
  </conditionalFormatting>
  <pageMargins left="0.25" right="0" top="0.5" bottom="0.25" header="0.25" footer="0.2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HG35"/>
  <sheetViews>
    <sheetView workbookViewId="0">
      <pane xSplit="7" ySplit="9" topLeftCell="H34" activePane="bottomRight" state="frozen"/>
      <selection pane="topRight" activeCell="F1" sqref="F1"/>
      <selection pane="bottomLeft" activeCell="A9" sqref="A9"/>
      <selection pane="bottomRight" activeCell="A10" sqref="A10:A34"/>
    </sheetView>
  </sheetViews>
  <sheetFormatPr defaultColWidth="3" defaultRowHeight="11.25"/>
  <cols>
    <col min="1" max="1" width="2.7109375" style="12" customWidth="1"/>
    <col min="2" max="2" width="6.7109375" style="12" customWidth="1"/>
    <col min="3" max="3" width="5" style="12" customWidth="1"/>
    <col min="4" max="4" width="10.42578125" style="12" customWidth="1"/>
    <col min="5" max="5" width="14.7109375" style="12" customWidth="1"/>
    <col min="6" max="6" width="8.7109375" style="12" customWidth="1"/>
    <col min="7" max="7" width="10.85546875" style="12" customWidth="1"/>
    <col min="8" max="14" width="3.42578125" style="12" customWidth="1"/>
    <col min="15" max="15" width="4.140625" style="12" bestFit="1" customWidth="1"/>
    <col min="16" max="19" width="3.28515625" style="12" hidden="1" customWidth="1"/>
    <col min="20" max="20" width="3.140625" style="12" hidden="1" customWidth="1"/>
    <col min="21" max="22" width="3.7109375" style="12" hidden="1" customWidth="1"/>
    <col min="23" max="23" width="4.140625" style="12" hidden="1" customWidth="1"/>
    <col min="24" max="24" width="4.7109375" style="12" customWidth="1"/>
    <col min="25" max="30" width="3.42578125" style="12" customWidth="1"/>
    <col min="31" max="36" width="3.42578125" style="12" hidden="1" customWidth="1"/>
    <col min="37" max="37" width="3.42578125" style="12" customWidth="1"/>
    <col min="38" max="38" width="3.7109375" style="15" customWidth="1"/>
    <col min="39" max="39" width="3.85546875" style="15" customWidth="1"/>
    <col min="40" max="41" width="2.85546875" style="15" customWidth="1"/>
    <col min="42" max="42" width="4" style="16" customWidth="1"/>
    <col min="43" max="43" width="2.85546875" style="16" customWidth="1"/>
    <col min="44" max="44" width="2.85546875" style="15" customWidth="1"/>
    <col min="45" max="45" width="2.85546875" style="15" hidden="1" customWidth="1"/>
    <col min="46" max="50" width="2.85546875" style="12" hidden="1" customWidth="1"/>
    <col min="51" max="51" width="2.85546875" style="12" customWidth="1"/>
    <col min="52" max="55" width="3.42578125" style="12" customWidth="1"/>
    <col min="56" max="56" width="3.42578125" style="23" customWidth="1"/>
    <col min="57" max="58" width="3.42578125" style="12" customWidth="1"/>
    <col min="59" max="59" width="3.28515625" style="12" customWidth="1"/>
    <col min="60" max="67" width="3.28515625" style="12" hidden="1" customWidth="1"/>
    <col min="68" max="68" width="3.28515625" style="12" customWidth="1"/>
    <col min="69" max="81" width="3.42578125" style="12" customWidth="1"/>
    <col min="82" max="87" width="3.140625" style="12" customWidth="1"/>
    <col min="88" max="88" width="3.140625" style="21" customWidth="1"/>
    <col min="89" max="89" width="3.140625" style="12" customWidth="1"/>
    <col min="90" max="95" width="3.140625" style="12" hidden="1" customWidth="1"/>
    <col min="96" max="96" width="3.140625" style="12" customWidth="1"/>
    <col min="97" max="102" width="3.42578125" style="12" customWidth="1"/>
    <col min="103" max="108" width="3.42578125" style="12" hidden="1" customWidth="1"/>
    <col min="109" max="109" width="3.42578125" style="12" customWidth="1"/>
    <col min="110" max="113" width="3.140625" style="12" customWidth="1"/>
    <col min="114" max="114" width="3.42578125" style="12" customWidth="1"/>
    <col min="115" max="115" width="3.28515625" style="12" customWidth="1"/>
    <col min="116" max="121" width="3.28515625" style="12" hidden="1" customWidth="1"/>
    <col min="122" max="122" width="4.140625" style="12" customWidth="1"/>
    <col min="123" max="127" width="3" style="12" customWidth="1"/>
    <col min="128" max="128" width="4.140625" style="12" bestFit="1" customWidth="1"/>
    <col min="129" max="130" width="3.28515625" style="12" hidden="1" customWidth="1"/>
    <col min="131" max="131" width="3.140625" style="12" hidden="1" customWidth="1"/>
    <col min="132" max="133" width="3.7109375" style="12" hidden="1" customWidth="1"/>
    <col min="134" max="134" width="4.140625" style="12" hidden="1" customWidth="1"/>
    <col min="135" max="135" width="4.140625" style="12" customWidth="1"/>
    <col min="136" max="141" width="3.42578125" style="12" customWidth="1"/>
    <col min="142" max="147" width="3.42578125" style="12" hidden="1" customWidth="1"/>
    <col min="148" max="148" width="3.42578125" style="12" customWidth="1"/>
    <col min="149" max="154" width="3.140625" style="12" customWidth="1"/>
    <col min="155" max="160" width="3.140625" style="12" hidden="1" customWidth="1"/>
    <col min="161" max="167" width="3.140625" style="12" customWidth="1"/>
    <col min="168" max="173" width="3.140625" style="12" hidden="1" customWidth="1"/>
    <col min="174" max="174" width="3.140625" style="12" customWidth="1"/>
    <col min="175" max="180" width="3" style="12" customWidth="1"/>
    <col min="181" max="186" width="3" style="12" hidden="1" customWidth="1"/>
    <col min="187" max="193" width="3" style="12" customWidth="1"/>
    <col min="194" max="199" width="3" style="12" hidden="1" customWidth="1"/>
    <col min="200" max="206" width="3" style="12" customWidth="1"/>
    <col min="207" max="212" width="3" style="12" hidden="1" customWidth="1"/>
    <col min="213" max="213" width="3" style="23" customWidth="1"/>
    <col min="214" max="214" width="4.140625" style="12" customWidth="1"/>
    <col min="215" max="215" width="8.42578125" style="12" customWidth="1"/>
    <col min="216" max="16384" width="3" style="12"/>
  </cols>
  <sheetData>
    <row r="1" spans="1:215">
      <c r="A1" s="13" t="s">
        <v>138</v>
      </c>
      <c r="B1" s="14"/>
      <c r="C1" s="14"/>
      <c r="D1" s="14"/>
      <c r="E1" s="14"/>
      <c r="F1" s="14"/>
      <c r="G1" s="14"/>
    </row>
    <row r="2" spans="1:215">
      <c r="A2" s="13" t="s">
        <v>139</v>
      </c>
      <c r="B2" s="14"/>
      <c r="C2" s="14"/>
      <c r="D2" s="14"/>
      <c r="E2" s="14"/>
      <c r="F2" s="14"/>
      <c r="G2" s="14"/>
    </row>
    <row r="3" spans="1:215">
      <c r="A3" s="212" t="s">
        <v>140</v>
      </c>
      <c r="B3" s="212"/>
      <c r="C3" s="212"/>
      <c r="D3" s="212"/>
      <c r="E3" s="212"/>
      <c r="F3" s="212"/>
      <c r="G3" s="212"/>
      <c r="AL3" s="12"/>
      <c r="AM3" s="12"/>
      <c r="AN3" s="12"/>
      <c r="AO3" s="12"/>
      <c r="AP3" s="12"/>
      <c r="AQ3" s="12"/>
      <c r="AR3" s="12"/>
      <c r="AS3" s="12"/>
    </row>
    <row r="4" spans="1:215">
      <c r="A4" s="213" t="s">
        <v>141</v>
      </c>
      <c r="B4" s="213"/>
      <c r="C4" s="213"/>
      <c r="D4" s="213"/>
      <c r="E4" s="213"/>
      <c r="F4" s="213"/>
      <c r="G4" s="213"/>
      <c r="AL4" s="12"/>
      <c r="AM4" s="12"/>
      <c r="AN4" s="12"/>
      <c r="AO4" s="12"/>
      <c r="AP4" s="12"/>
      <c r="AQ4" s="12"/>
      <c r="AR4" s="12"/>
      <c r="AS4" s="12"/>
    </row>
    <row r="5" spans="1:215" ht="22.5" customHeight="1">
      <c r="A5" s="17"/>
      <c r="B5" s="18"/>
      <c r="C5" s="18"/>
      <c r="D5" s="18"/>
      <c r="E5" s="18"/>
      <c r="F5" s="18"/>
      <c r="G5" s="18"/>
    </row>
    <row r="6" spans="1:215" ht="21" customHeight="1">
      <c r="A6" s="197" t="s">
        <v>158</v>
      </c>
      <c r="B6" s="201" t="s">
        <v>136</v>
      </c>
      <c r="C6" s="206"/>
      <c r="D6" s="207"/>
      <c r="E6" s="201" t="s">
        <v>137</v>
      </c>
      <c r="F6" s="207"/>
      <c r="G6" s="197" t="s">
        <v>132</v>
      </c>
      <c r="H6" s="204" t="s">
        <v>150</v>
      </c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108">
        <v>5</v>
      </c>
      <c r="Y6" s="204" t="s">
        <v>151</v>
      </c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108">
        <v>2</v>
      </c>
      <c r="AL6" s="204" t="s">
        <v>144</v>
      </c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108">
        <v>3</v>
      </c>
      <c r="AZ6" s="204" t="s">
        <v>146</v>
      </c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108">
        <v>5</v>
      </c>
      <c r="BQ6" s="204" t="s">
        <v>214</v>
      </c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108">
        <v>3</v>
      </c>
      <c r="CD6" s="204" t="s">
        <v>153</v>
      </c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108">
        <v>4</v>
      </c>
      <c r="CS6" s="204" t="s">
        <v>149</v>
      </c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108">
        <v>2</v>
      </c>
      <c r="DF6" s="204" t="s">
        <v>148</v>
      </c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108">
        <v>2</v>
      </c>
      <c r="DS6" s="204" t="s">
        <v>200</v>
      </c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108">
        <v>4</v>
      </c>
      <c r="EF6" s="204" t="s">
        <v>145</v>
      </c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108">
        <v>3</v>
      </c>
      <c r="ES6" s="204" t="s">
        <v>201</v>
      </c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108">
        <v>4</v>
      </c>
      <c r="FF6" s="204" t="s">
        <v>198</v>
      </c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108">
        <v>2</v>
      </c>
      <c r="FS6" s="204" t="s">
        <v>199</v>
      </c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108">
        <v>3</v>
      </c>
      <c r="GF6" s="204" t="s">
        <v>437</v>
      </c>
      <c r="GG6" s="205"/>
      <c r="GH6" s="205"/>
      <c r="GI6" s="205"/>
      <c r="GJ6" s="205"/>
      <c r="GK6" s="205"/>
      <c r="GL6" s="219"/>
      <c r="GM6" s="219"/>
      <c r="GN6" s="219"/>
      <c r="GO6" s="219"/>
      <c r="GP6" s="219"/>
      <c r="GQ6" s="219"/>
      <c r="GR6" s="108">
        <v>3</v>
      </c>
      <c r="GS6" s="204" t="s">
        <v>220</v>
      </c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108">
        <v>3</v>
      </c>
      <c r="HF6" s="200" t="s">
        <v>435</v>
      </c>
      <c r="HG6" s="200" t="s">
        <v>436</v>
      </c>
    </row>
    <row r="7" spans="1:215" ht="17.25" customHeight="1">
      <c r="A7" s="198"/>
      <c r="B7" s="202"/>
      <c r="C7" s="208"/>
      <c r="D7" s="209"/>
      <c r="E7" s="202"/>
      <c r="F7" s="209"/>
      <c r="G7" s="198"/>
      <c r="H7" s="204" t="s">
        <v>162</v>
      </c>
      <c r="I7" s="205"/>
      <c r="J7" s="205"/>
      <c r="K7" s="205"/>
      <c r="L7" s="205"/>
      <c r="M7" s="205"/>
      <c r="N7" s="205"/>
      <c r="O7" s="216"/>
      <c r="P7" s="204" t="s">
        <v>168</v>
      </c>
      <c r="Q7" s="205"/>
      <c r="R7" s="205"/>
      <c r="S7" s="205"/>
      <c r="T7" s="205"/>
      <c r="U7" s="205"/>
      <c r="V7" s="205"/>
      <c r="W7" s="216"/>
      <c r="X7" s="197" t="s">
        <v>163</v>
      </c>
      <c r="Y7" s="204" t="s">
        <v>162</v>
      </c>
      <c r="Z7" s="205"/>
      <c r="AA7" s="205"/>
      <c r="AB7" s="205"/>
      <c r="AC7" s="205"/>
      <c r="AD7" s="216"/>
      <c r="AE7" s="204" t="s">
        <v>168</v>
      </c>
      <c r="AF7" s="205"/>
      <c r="AG7" s="205"/>
      <c r="AH7" s="205"/>
      <c r="AI7" s="205"/>
      <c r="AJ7" s="216"/>
      <c r="AK7" s="197" t="s">
        <v>163</v>
      </c>
      <c r="AL7" s="204" t="s">
        <v>162</v>
      </c>
      <c r="AM7" s="205"/>
      <c r="AN7" s="205"/>
      <c r="AO7" s="205"/>
      <c r="AP7" s="205"/>
      <c r="AQ7" s="205"/>
      <c r="AR7" s="216"/>
      <c r="AS7" s="204" t="s">
        <v>168</v>
      </c>
      <c r="AT7" s="205"/>
      <c r="AU7" s="205"/>
      <c r="AV7" s="205"/>
      <c r="AW7" s="205"/>
      <c r="AX7" s="216"/>
      <c r="AY7" s="197" t="s">
        <v>163</v>
      </c>
      <c r="AZ7" s="204" t="s">
        <v>162</v>
      </c>
      <c r="BA7" s="205"/>
      <c r="BB7" s="205"/>
      <c r="BC7" s="205"/>
      <c r="BD7" s="205"/>
      <c r="BE7" s="205"/>
      <c r="BF7" s="205"/>
      <c r="BG7" s="216"/>
      <c r="BH7" s="204" t="s">
        <v>168</v>
      </c>
      <c r="BI7" s="205"/>
      <c r="BJ7" s="205"/>
      <c r="BK7" s="205"/>
      <c r="BL7" s="205"/>
      <c r="BM7" s="205"/>
      <c r="BN7" s="205"/>
      <c r="BO7" s="216"/>
      <c r="BP7" s="197" t="s">
        <v>163</v>
      </c>
      <c r="BQ7" s="204" t="s">
        <v>162</v>
      </c>
      <c r="BR7" s="205"/>
      <c r="BS7" s="205"/>
      <c r="BT7" s="205"/>
      <c r="BU7" s="205"/>
      <c r="BV7" s="216"/>
      <c r="BW7" s="204" t="s">
        <v>168</v>
      </c>
      <c r="BX7" s="205"/>
      <c r="BY7" s="205"/>
      <c r="BZ7" s="205"/>
      <c r="CA7" s="205"/>
      <c r="CB7" s="216"/>
      <c r="CC7" s="197" t="s">
        <v>163</v>
      </c>
      <c r="CD7" s="204" t="s">
        <v>162</v>
      </c>
      <c r="CE7" s="205"/>
      <c r="CF7" s="205"/>
      <c r="CG7" s="205"/>
      <c r="CH7" s="205"/>
      <c r="CI7" s="205"/>
      <c r="CJ7" s="205"/>
      <c r="CK7" s="216"/>
      <c r="CL7" s="204" t="s">
        <v>168</v>
      </c>
      <c r="CM7" s="205"/>
      <c r="CN7" s="205"/>
      <c r="CO7" s="205"/>
      <c r="CP7" s="205"/>
      <c r="CQ7" s="216"/>
      <c r="CR7" s="197" t="s">
        <v>163</v>
      </c>
      <c r="CS7" s="204" t="s">
        <v>162</v>
      </c>
      <c r="CT7" s="205"/>
      <c r="CU7" s="205"/>
      <c r="CV7" s="205"/>
      <c r="CW7" s="205"/>
      <c r="CX7" s="216"/>
      <c r="CY7" s="204" t="s">
        <v>168</v>
      </c>
      <c r="CZ7" s="205"/>
      <c r="DA7" s="205"/>
      <c r="DB7" s="205"/>
      <c r="DC7" s="205"/>
      <c r="DD7" s="216"/>
      <c r="DE7" s="197" t="s">
        <v>163</v>
      </c>
      <c r="DF7" s="204" t="s">
        <v>162</v>
      </c>
      <c r="DG7" s="205"/>
      <c r="DH7" s="205"/>
      <c r="DI7" s="205"/>
      <c r="DJ7" s="205"/>
      <c r="DK7" s="216"/>
      <c r="DL7" s="204" t="s">
        <v>168</v>
      </c>
      <c r="DM7" s="205"/>
      <c r="DN7" s="205"/>
      <c r="DO7" s="205"/>
      <c r="DP7" s="205"/>
      <c r="DQ7" s="216"/>
      <c r="DR7" s="197" t="s">
        <v>163</v>
      </c>
      <c r="DS7" s="204" t="s">
        <v>162</v>
      </c>
      <c r="DT7" s="205"/>
      <c r="DU7" s="205"/>
      <c r="DV7" s="205"/>
      <c r="DW7" s="205"/>
      <c r="DX7" s="216"/>
      <c r="DY7" s="204" t="s">
        <v>168</v>
      </c>
      <c r="DZ7" s="205"/>
      <c r="EA7" s="205"/>
      <c r="EB7" s="205"/>
      <c r="EC7" s="205"/>
      <c r="ED7" s="216"/>
      <c r="EE7" s="197" t="s">
        <v>163</v>
      </c>
      <c r="EF7" s="204" t="s">
        <v>162</v>
      </c>
      <c r="EG7" s="205"/>
      <c r="EH7" s="205"/>
      <c r="EI7" s="205"/>
      <c r="EJ7" s="205"/>
      <c r="EK7" s="216"/>
      <c r="EL7" s="204" t="s">
        <v>168</v>
      </c>
      <c r="EM7" s="205"/>
      <c r="EN7" s="205"/>
      <c r="EO7" s="205"/>
      <c r="EP7" s="205"/>
      <c r="EQ7" s="216"/>
      <c r="ER7" s="197" t="s">
        <v>163</v>
      </c>
      <c r="ES7" s="204" t="s">
        <v>162</v>
      </c>
      <c r="ET7" s="205"/>
      <c r="EU7" s="205"/>
      <c r="EV7" s="205"/>
      <c r="EW7" s="205"/>
      <c r="EX7" s="216"/>
      <c r="EY7" s="204" t="s">
        <v>168</v>
      </c>
      <c r="EZ7" s="205"/>
      <c r="FA7" s="205"/>
      <c r="FB7" s="205"/>
      <c r="FC7" s="205"/>
      <c r="FD7" s="216"/>
      <c r="FE7" s="197" t="s">
        <v>163</v>
      </c>
      <c r="FF7" s="204" t="s">
        <v>162</v>
      </c>
      <c r="FG7" s="205"/>
      <c r="FH7" s="205"/>
      <c r="FI7" s="205"/>
      <c r="FJ7" s="205"/>
      <c r="FK7" s="216"/>
      <c r="FL7" s="204" t="s">
        <v>168</v>
      </c>
      <c r="FM7" s="205"/>
      <c r="FN7" s="205"/>
      <c r="FO7" s="205"/>
      <c r="FP7" s="205"/>
      <c r="FQ7" s="216"/>
      <c r="FR7" s="197" t="s">
        <v>163</v>
      </c>
      <c r="FS7" s="204" t="s">
        <v>162</v>
      </c>
      <c r="FT7" s="205"/>
      <c r="FU7" s="205"/>
      <c r="FV7" s="205"/>
      <c r="FW7" s="205"/>
      <c r="FX7" s="216"/>
      <c r="FY7" s="204" t="s">
        <v>168</v>
      </c>
      <c r="FZ7" s="205"/>
      <c r="GA7" s="205"/>
      <c r="GB7" s="205"/>
      <c r="GC7" s="205"/>
      <c r="GD7" s="216"/>
      <c r="GE7" s="197" t="s">
        <v>163</v>
      </c>
      <c r="GF7" s="200" t="s">
        <v>162</v>
      </c>
      <c r="GG7" s="200"/>
      <c r="GH7" s="200"/>
      <c r="GI7" s="200"/>
      <c r="GJ7" s="200"/>
      <c r="GK7" s="200"/>
      <c r="GL7" s="200" t="s">
        <v>168</v>
      </c>
      <c r="GM7" s="200"/>
      <c r="GN7" s="200"/>
      <c r="GO7" s="200"/>
      <c r="GP7" s="200"/>
      <c r="GQ7" s="200"/>
      <c r="GR7" s="197" t="s">
        <v>163</v>
      </c>
      <c r="GS7" s="204" t="s">
        <v>162</v>
      </c>
      <c r="GT7" s="205"/>
      <c r="GU7" s="205"/>
      <c r="GV7" s="205"/>
      <c r="GW7" s="205"/>
      <c r="GX7" s="216"/>
      <c r="GY7" s="204" t="s">
        <v>168</v>
      </c>
      <c r="GZ7" s="205"/>
      <c r="HA7" s="205"/>
      <c r="HB7" s="205"/>
      <c r="HC7" s="205"/>
      <c r="HD7" s="216"/>
      <c r="HE7" s="197" t="s">
        <v>163</v>
      </c>
      <c r="HF7" s="200"/>
      <c r="HG7" s="200"/>
    </row>
    <row r="8" spans="1:215" ht="22.5" customHeight="1">
      <c r="A8" s="198"/>
      <c r="B8" s="202"/>
      <c r="C8" s="208"/>
      <c r="D8" s="209"/>
      <c r="E8" s="202"/>
      <c r="F8" s="209"/>
      <c r="G8" s="198"/>
      <c r="H8" s="197" t="s">
        <v>154</v>
      </c>
      <c r="I8" s="197" t="s">
        <v>154</v>
      </c>
      <c r="J8" s="197" t="s">
        <v>155</v>
      </c>
      <c r="K8" s="197" t="s">
        <v>155</v>
      </c>
      <c r="L8" s="197" t="s">
        <v>134</v>
      </c>
      <c r="M8" s="197" t="s">
        <v>130</v>
      </c>
      <c r="N8" s="197" t="s">
        <v>131</v>
      </c>
      <c r="O8" s="197" t="s">
        <v>135</v>
      </c>
      <c r="P8" s="197" t="s">
        <v>154</v>
      </c>
      <c r="Q8" s="180"/>
      <c r="R8" s="180"/>
      <c r="S8" s="197" t="s">
        <v>155</v>
      </c>
      <c r="T8" s="197" t="s">
        <v>134</v>
      </c>
      <c r="U8" s="197" t="s">
        <v>130</v>
      </c>
      <c r="V8" s="197" t="s">
        <v>131</v>
      </c>
      <c r="W8" s="197" t="s">
        <v>135</v>
      </c>
      <c r="X8" s="217"/>
      <c r="Y8" s="197" t="s">
        <v>154</v>
      </c>
      <c r="Z8" s="197" t="s">
        <v>155</v>
      </c>
      <c r="AA8" s="197" t="s">
        <v>134</v>
      </c>
      <c r="AB8" s="197" t="s">
        <v>130</v>
      </c>
      <c r="AC8" s="197" t="s">
        <v>131</v>
      </c>
      <c r="AD8" s="197" t="s">
        <v>135</v>
      </c>
      <c r="AE8" s="197" t="s">
        <v>154</v>
      </c>
      <c r="AF8" s="197" t="s">
        <v>155</v>
      </c>
      <c r="AG8" s="197" t="s">
        <v>134</v>
      </c>
      <c r="AH8" s="197" t="s">
        <v>130</v>
      </c>
      <c r="AI8" s="197" t="s">
        <v>131</v>
      </c>
      <c r="AJ8" s="197" t="s">
        <v>135</v>
      </c>
      <c r="AK8" s="217"/>
      <c r="AL8" s="197" t="s">
        <v>154</v>
      </c>
      <c r="AM8" s="197" t="s">
        <v>154</v>
      </c>
      <c r="AN8" s="197" t="s">
        <v>155</v>
      </c>
      <c r="AO8" s="197" t="s">
        <v>134</v>
      </c>
      <c r="AP8" s="197" t="s">
        <v>130</v>
      </c>
      <c r="AQ8" s="197" t="s">
        <v>131</v>
      </c>
      <c r="AR8" s="197" t="s">
        <v>135</v>
      </c>
      <c r="AS8" s="197" t="s">
        <v>154</v>
      </c>
      <c r="AT8" s="197" t="s">
        <v>155</v>
      </c>
      <c r="AU8" s="197" t="s">
        <v>134</v>
      </c>
      <c r="AV8" s="197" t="s">
        <v>130</v>
      </c>
      <c r="AW8" s="197" t="s">
        <v>131</v>
      </c>
      <c r="AX8" s="197" t="s">
        <v>135</v>
      </c>
      <c r="AY8" s="217"/>
      <c r="AZ8" s="197" t="s">
        <v>154</v>
      </c>
      <c r="BA8" s="197" t="s">
        <v>154</v>
      </c>
      <c r="BB8" s="197" t="s">
        <v>155</v>
      </c>
      <c r="BC8" s="197" t="s">
        <v>155</v>
      </c>
      <c r="BD8" s="197" t="s">
        <v>134</v>
      </c>
      <c r="BE8" s="197" t="s">
        <v>130</v>
      </c>
      <c r="BF8" s="197" t="s">
        <v>131</v>
      </c>
      <c r="BG8" s="197" t="s">
        <v>135</v>
      </c>
      <c r="BH8" s="197" t="s">
        <v>154</v>
      </c>
      <c r="BI8" s="197" t="s">
        <v>154</v>
      </c>
      <c r="BJ8" s="197" t="s">
        <v>155</v>
      </c>
      <c r="BK8" s="197" t="s">
        <v>155</v>
      </c>
      <c r="BL8" s="197" t="s">
        <v>134</v>
      </c>
      <c r="BM8" s="197" t="s">
        <v>130</v>
      </c>
      <c r="BN8" s="197" t="s">
        <v>131</v>
      </c>
      <c r="BO8" s="197" t="s">
        <v>135</v>
      </c>
      <c r="BP8" s="217"/>
      <c r="BQ8" s="197" t="s">
        <v>154</v>
      </c>
      <c r="BR8" s="197" t="s">
        <v>155</v>
      </c>
      <c r="BS8" s="197" t="s">
        <v>134</v>
      </c>
      <c r="BT8" s="197" t="s">
        <v>130</v>
      </c>
      <c r="BU8" s="197" t="s">
        <v>131</v>
      </c>
      <c r="BV8" s="197" t="s">
        <v>135</v>
      </c>
      <c r="BW8" s="197" t="s">
        <v>154</v>
      </c>
      <c r="BX8" s="197" t="s">
        <v>155</v>
      </c>
      <c r="BY8" s="197" t="s">
        <v>134</v>
      </c>
      <c r="BZ8" s="197" t="s">
        <v>130</v>
      </c>
      <c r="CA8" s="197" t="s">
        <v>131</v>
      </c>
      <c r="CB8" s="197" t="s">
        <v>135</v>
      </c>
      <c r="CC8" s="217"/>
      <c r="CD8" s="197" t="s">
        <v>154</v>
      </c>
      <c r="CE8" s="197" t="s">
        <v>154</v>
      </c>
      <c r="CF8" s="197" t="s">
        <v>155</v>
      </c>
      <c r="CG8" s="197" t="s">
        <v>155</v>
      </c>
      <c r="CH8" s="197" t="s">
        <v>134</v>
      </c>
      <c r="CI8" s="197" t="s">
        <v>130</v>
      </c>
      <c r="CJ8" s="218" t="s">
        <v>131</v>
      </c>
      <c r="CK8" s="197" t="s">
        <v>135</v>
      </c>
      <c r="CL8" s="197" t="s">
        <v>154</v>
      </c>
      <c r="CM8" s="197" t="s">
        <v>155</v>
      </c>
      <c r="CN8" s="197" t="s">
        <v>134</v>
      </c>
      <c r="CO8" s="197" t="s">
        <v>130</v>
      </c>
      <c r="CP8" s="197" t="s">
        <v>131</v>
      </c>
      <c r="CQ8" s="197" t="s">
        <v>135</v>
      </c>
      <c r="CR8" s="217"/>
      <c r="CS8" s="197" t="s">
        <v>154</v>
      </c>
      <c r="CT8" s="197" t="s">
        <v>155</v>
      </c>
      <c r="CU8" s="197" t="s">
        <v>134</v>
      </c>
      <c r="CV8" s="197" t="s">
        <v>130</v>
      </c>
      <c r="CW8" s="197" t="s">
        <v>131</v>
      </c>
      <c r="CX8" s="197" t="s">
        <v>135</v>
      </c>
      <c r="CY8" s="197" t="s">
        <v>154</v>
      </c>
      <c r="CZ8" s="197" t="s">
        <v>155</v>
      </c>
      <c r="DA8" s="197" t="s">
        <v>134</v>
      </c>
      <c r="DB8" s="197" t="s">
        <v>130</v>
      </c>
      <c r="DC8" s="197" t="s">
        <v>131</v>
      </c>
      <c r="DD8" s="197" t="s">
        <v>135</v>
      </c>
      <c r="DE8" s="217"/>
      <c r="DF8" s="197" t="s">
        <v>154</v>
      </c>
      <c r="DG8" s="197" t="s">
        <v>155</v>
      </c>
      <c r="DH8" s="197" t="s">
        <v>134</v>
      </c>
      <c r="DI8" s="197" t="s">
        <v>130</v>
      </c>
      <c r="DJ8" s="197" t="s">
        <v>131</v>
      </c>
      <c r="DK8" s="197" t="s">
        <v>135</v>
      </c>
      <c r="DL8" s="197" t="s">
        <v>154</v>
      </c>
      <c r="DM8" s="197" t="s">
        <v>155</v>
      </c>
      <c r="DN8" s="197" t="s">
        <v>134</v>
      </c>
      <c r="DO8" s="197" t="s">
        <v>130</v>
      </c>
      <c r="DP8" s="197" t="s">
        <v>131</v>
      </c>
      <c r="DQ8" s="197" t="s">
        <v>135</v>
      </c>
      <c r="DR8" s="217"/>
      <c r="DS8" s="197" t="s">
        <v>154</v>
      </c>
      <c r="DT8" s="197" t="s">
        <v>155</v>
      </c>
      <c r="DU8" s="197" t="s">
        <v>134</v>
      </c>
      <c r="DV8" s="197" t="s">
        <v>130</v>
      </c>
      <c r="DW8" s="197" t="s">
        <v>131</v>
      </c>
      <c r="DX8" s="197" t="s">
        <v>135</v>
      </c>
      <c r="DY8" s="197" t="s">
        <v>154</v>
      </c>
      <c r="DZ8" s="197" t="s">
        <v>155</v>
      </c>
      <c r="EA8" s="197" t="s">
        <v>134</v>
      </c>
      <c r="EB8" s="197" t="s">
        <v>130</v>
      </c>
      <c r="EC8" s="197" t="s">
        <v>131</v>
      </c>
      <c r="ED8" s="197" t="s">
        <v>135</v>
      </c>
      <c r="EE8" s="217"/>
      <c r="EF8" s="197" t="s">
        <v>154</v>
      </c>
      <c r="EG8" s="197" t="s">
        <v>155</v>
      </c>
      <c r="EH8" s="197" t="s">
        <v>134</v>
      </c>
      <c r="EI8" s="197" t="s">
        <v>130</v>
      </c>
      <c r="EJ8" s="197" t="s">
        <v>131</v>
      </c>
      <c r="EK8" s="197" t="s">
        <v>135</v>
      </c>
      <c r="EL8" s="197" t="s">
        <v>154</v>
      </c>
      <c r="EM8" s="197" t="s">
        <v>155</v>
      </c>
      <c r="EN8" s="197" t="s">
        <v>134</v>
      </c>
      <c r="EO8" s="197" t="s">
        <v>130</v>
      </c>
      <c r="EP8" s="197" t="s">
        <v>131</v>
      </c>
      <c r="EQ8" s="197" t="s">
        <v>135</v>
      </c>
      <c r="ER8" s="217"/>
      <c r="ES8" s="197" t="s">
        <v>154</v>
      </c>
      <c r="ET8" s="197" t="s">
        <v>155</v>
      </c>
      <c r="EU8" s="197" t="s">
        <v>134</v>
      </c>
      <c r="EV8" s="197" t="s">
        <v>130</v>
      </c>
      <c r="EW8" s="197" t="s">
        <v>131</v>
      </c>
      <c r="EX8" s="197" t="s">
        <v>135</v>
      </c>
      <c r="EY8" s="197" t="s">
        <v>154</v>
      </c>
      <c r="EZ8" s="197" t="s">
        <v>155</v>
      </c>
      <c r="FA8" s="197" t="s">
        <v>134</v>
      </c>
      <c r="FB8" s="197" t="s">
        <v>130</v>
      </c>
      <c r="FC8" s="197" t="s">
        <v>131</v>
      </c>
      <c r="FD8" s="197" t="s">
        <v>135</v>
      </c>
      <c r="FE8" s="217"/>
      <c r="FF8" s="197" t="s">
        <v>154</v>
      </c>
      <c r="FG8" s="197" t="s">
        <v>155</v>
      </c>
      <c r="FH8" s="197" t="s">
        <v>134</v>
      </c>
      <c r="FI8" s="197" t="s">
        <v>130</v>
      </c>
      <c r="FJ8" s="197" t="s">
        <v>131</v>
      </c>
      <c r="FK8" s="197" t="s">
        <v>135</v>
      </c>
      <c r="FL8" s="197" t="s">
        <v>154</v>
      </c>
      <c r="FM8" s="197" t="s">
        <v>155</v>
      </c>
      <c r="FN8" s="197" t="s">
        <v>134</v>
      </c>
      <c r="FO8" s="197" t="s">
        <v>130</v>
      </c>
      <c r="FP8" s="197" t="s">
        <v>131</v>
      </c>
      <c r="FQ8" s="197" t="s">
        <v>135</v>
      </c>
      <c r="FR8" s="217"/>
      <c r="FS8" s="197" t="s">
        <v>154</v>
      </c>
      <c r="FT8" s="197" t="s">
        <v>155</v>
      </c>
      <c r="FU8" s="197" t="s">
        <v>134</v>
      </c>
      <c r="FV8" s="197" t="s">
        <v>130</v>
      </c>
      <c r="FW8" s="197" t="s">
        <v>131</v>
      </c>
      <c r="FX8" s="197" t="s">
        <v>135</v>
      </c>
      <c r="FY8" s="197" t="s">
        <v>154</v>
      </c>
      <c r="FZ8" s="197" t="s">
        <v>155</v>
      </c>
      <c r="GA8" s="197" t="s">
        <v>134</v>
      </c>
      <c r="GB8" s="197" t="s">
        <v>130</v>
      </c>
      <c r="GC8" s="197" t="s">
        <v>131</v>
      </c>
      <c r="GD8" s="197" t="s">
        <v>135</v>
      </c>
      <c r="GE8" s="217"/>
      <c r="GF8" s="200" t="s">
        <v>154</v>
      </c>
      <c r="GG8" s="200" t="s">
        <v>155</v>
      </c>
      <c r="GH8" s="200" t="s">
        <v>134</v>
      </c>
      <c r="GI8" s="197" t="s">
        <v>130</v>
      </c>
      <c r="GJ8" s="197" t="s">
        <v>131</v>
      </c>
      <c r="GK8" s="197" t="s">
        <v>135</v>
      </c>
      <c r="GL8" s="200" t="s">
        <v>154</v>
      </c>
      <c r="GM8" s="200" t="s">
        <v>155</v>
      </c>
      <c r="GN8" s="200" t="s">
        <v>134</v>
      </c>
      <c r="GO8" s="197" t="s">
        <v>130</v>
      </c>
      <c r="GP8" s="197" t="s">
        <v>131</v>
      </c>
      <c r="GQ8" s="197" t="s">
        <v>135</v>
      </c>
      <c r="GR8" s="198"/>
      <c r="GS8" s="197" t="s">
        <v>154</v>
      </c>
      <c r="GT8" s="197" t="s">
        <v>155</v>
      </c>
      <c r="GU8" s="197" t="s">
        <v>134</v>
      </c>
      <c r="GV8" s="197" t="s">
        <v>130</v>
      </c>
      <c r="GW8" s="197" t="s">
        <v>131</v>
      </c>
      <c r="GX8" s="197" t="s">
        <v>135</v>
      </c>
      <c r="GY8" s="197" t="s">
        <v>154</v>
      </c>
      <c r="GZ8" s="197" t="s">
        <v>155</v>
      </c>
      <c r="HA8" s="197" t="s">
        <v>134</v>
      </c>
      <c r="HB8" s="197" t="s">
        <v>130</v>
      </c>
      <c r="HC8" s="197" t="s">
        <v>131</v>
      </c>
      <c r="HD8" s="197" t="s">
        <v>135</v>
      </c>
      <c r="HE8" s="217"/>
      <c r="HF8" s="200"/>
      <c r="HG8" s="200"/>
    </row>
    <row r="9" spans="1:215">
      <c r="A9" s="199"/>
      <c r="B9" s="203"/>
      <c r="C9" s="210"/>
      <c r="D9" s="211"/>
      <c r="E9" s="203"/>
      <c r="F9" s="211"/>
      <c r="G9" s="199"/>
      <c r="H9" s="199"/>
      <c r="I9" s="199"/>
      <c r="J9" s="199"/>
      <c r="K9" s="199"/>
      <c r="L9" s="199"/>
      <c r="M9" s="215"/>
      <c r="N9" s="215"/>
      <c r="O9" s="215"/>
      <c r="P9" s="199"/>
      <c r="Q9" s="181"/>
      <c r="R9" s="181"/>
      <c r="S9" s="199"/>
      <c r="T9" s="199"/>
      <c r="U9" s="215"/>
      <c r="V9" s="215"/>
      <c r="W9" s="215"/>
      <c r="X9" s="215"/>
      <c r="Y9" s="199"/>
      <c r="Z9" s="199"/>
      <c r="AA9" s="199"/>
      <c r="AB9" s="215"/>
      <c r="AC9" s="215"/>
      <c r="AD9" s="215"/>
      <c r="AE9" s="199"/>
      <c r="AF9" s="199"/>
      <c r="AG9" s="199"/>
      <c r="AH9" s="215"/>
      <c r="AI9" s="215"/>
      <c r="AJ9" s="215"/>
      <c r="AK9" s="215"/>
      <c r="AL9" s="199"/>
      <c r="AM9" s="199"/>
      <c r="AN9" s="199"/>
      <c r="AO9" s="199"/>
      <c r="AP9" s="215"/>
      <c r="AQ9" s="215"/>
      <c r="AR9" s="215"/>
      <c r="AS9" s="199"/>
      <c r="AT9" s="199"/>
      <c r="AU9" s="199"/>
      <c r="AV9" s="215"/>
      <c r="AW9" s="215"/>
      <c r="AX9" s="215"/>
      <c r="AY9" s="215"/>
      <c r="AZ9" s="199"/>
      <c r="BA9" s="199"/>
      <c r="BB9" s="199"/>
      <c r="BC9" s="199"/>
      <c r="BD9" s="199"/>
      <c r="BE9" s="215"/>
      <c r="BF9" s="215"/>
      <c r="BG9" s="215"/>
      <c r="BH9" s="199"/>
      <c r="BI9" s="199"/>
      <c r="BJ9" s="199"/>
      <c r="BK9" s="199"/>
      <c r="BL9" s="199"/>
      <c r="BM9" s="215"/>
      <c r="BN9" s="215"/>
      <c r="BO9" s="215"/>
      <c r="BP9" s="215"/>
      <c r="BQ9" s="199"/>
      <c r="BR9" s="199"/>
      <c r="BS9" s="199"/>
      <c r="BT9" s="215"/>
      <c r="BU9" s="215"/>
      <c r="BV9" s="215"/>
      <c r="BW9" s="199"/>
      <c r="BX9" s="199"/>
      <c r="BY9" s="199"/>
      <c r="BZ9" s="215"/>
      <c r="CA9" s="215"/>
      <c r="CB9" s="215"/>
      <c r="CC9" s="215"/>
      <c r="CD9" s="199"/>
      <c r="CE9" s="199"/>
      <c r="CF9" s="199"/>
      <c r="CG9" s="199"/>
      <c r="CH9" s="199"/>
      <c r="CI9" s="215"/>
      <c r="CJ9" s="215"/>
      <c r="CK9" s="215"/>
      <c r="CL9" s="199"/>
      <c r="CM9" s="199"/>
      <c r="CN9" s="199"/>
      <c r="CO9" s="215"/>
      <c r="CP9" s="215"/>
      <c r="CQ9" s="215"/>
      <c r="CR9" s="215"/>
      <c r="CS9" s="199"/>
      <c r="CT9" s="199"/>
      <c r="CU9" s="199"/>
      <c r="CV9" s="215"/>
      <c r="CW9" s="215"/>
      <c r="CX9" s="215"/>
      <c r="CY9" s="199"/>
      <c r="CZ9" s="199"/>
      <c r="DA9" s="199"/>
      <c r="DB9" s="215"/>
      <c r="DC9" s="215"/>
      <c r="DD9" s="215"/>
      <c r="DE9" s="215"/>
      <c r="DF9" s="199"/>
      <c r="DG9" s="199"/>
      <c r="DH9" s="199"/>
      <c r="DI9" s="215"/>
      <c r="DJ9" s="215"/>
      <c r="DK9" s="215"/>
      <c r="DL9" s="199"/>
      <c r="DM9" s="199"/>
      <c r="DN9" s="199"/>
      <c r="DO9" s="215"/>
      <c r="DP9" s="215"/>
      <c r="DQ9" s="215"/>
      <c r="DR9" s="215"/>
      <c r="DS9" s="199"/>
      <c r="DT9" s="199"/>
      <c r="DU9" s="199"/>
      <c r="DV9" s="215"/>
      <c r="DW9" s="215"/>
      <c r="DX9" s="215"/>
      <c r="DY9" s="199"/>
      <c r="DZ9" s="199"/>
      <c r="EA9" s="199"/>
      <c r="EB9" s="215"/>
      <c r="EC9" s="215"/>
      <c r="ED9" s="215"/>
      <c r="EE9" s="215"/>
      <c r="EF9" s="199"/>
      <c r="EG9" s="199"/>
      <c r="EH9" s="199"/>
      <c r="EI9" s="215"/>
      <c r="EJ9" s="215"/>
      <c r="EK9" s="215"/>
      <c r="EL9" s="199"/>
      <c r="EM9" s="199"/>
      <c r="EN9" s="199"/>
      <c r="EO9" s="215"/>
      <c r="EP9" s="215"/>
      <c r="EQ9" s="215"/>
      <c r="ER9" s="215"/>
      <c r="ES9" s="199"/>
      <c r="ET9" s="199"/>
      <c r="EU9" s="199"/>
      <c r="EV9" s="215"/>
      <c r="EW9" s="215"/>
      <c r="EX9" s="215"/>
      <c r="EY9" s="199"/>
      <c r="EZ9" s="199"/>
      <c r="FA9" s="199"/>
      <c r="FB9" s="215"/>
      <c r="FC9" s="215"/>
      <c r="FD9" s="215"/>
      <c r="FE9" s="215"/>
      <c r="FF9" s="199"/>
      <c r="FG9" s="199"/>
      <c r="FH9" s="199"/>
      <c r="FI9" s="215"/>
      <c r="FJ9" s="215"/>
      <c r="FK9" s="215"/>
      <c r="FL9" s="199"/>
      <c r="FM9" s="199"/>
      <c r="FN9" s="199"/>
      <c r="FO9" s="215"/>
      <c r="FP9" s="215"/>
      <c r="FQ9" s="215"/>
      <c r="FR9" s="215"/>
      <c r="FS9" s="199"/>
      <c r="FT9" s="199"/>
      <c r="FU9" s="199"/>
      <c r="FV9" s="215"/>
      <c r="FW9" s="215"/>
      <c r="FX9" s="215"/>
      <c r="FY9" s="199"/>
      <c r="FZ9" s="199"/>
      <c r="GA9" s="199"/>
      <c r="GB9" s="215"/>
      <c r="GC9" s="215"/>
      <c r="GD9" s="215"/>
      <c r="GE9" s="215"/>
      <c r="GF9" s="200"/>
      <c r="GG9" s="200"/>
      <c r="GH9" s="200"/>
      <c r="GI9" s="199"/>
      <c r="GJ9" s="199"/>
      <c r="GK9" s="199"/>
      <c r="GL9" s="200"/>
      <c r="GM9" s="200"/>
      <c r="GN9" s="200"/>
      <c r="GO9" s="199"/>
      <c r="GP9" s="199"/>
      <c r="GQ9" s="199"/>
      <c r="GR9" s="199"/>
      <c r="GS9" s="199"/>
      <c r="GT9" s="199"/>
      <c r="GU9" s="199"/>
      <c r="GV9" s="215"/>
      <c r="GW9" s="215"/>
      <c r="GX9" s="215"/>
      <c r="GY9" s="199"/>
      <c r="GZ9" s="199"/>
      <c r="HA9" s="199"/>
      <c r="HB9" s="215"/>
      <c r="HC9" s="215"/>
      <c r="HD9" s="215"/>
      <c r="HE9" s="215"/>
      <c r="HF9" s="200"/>
      <c r="HG9" s="200"/>
    </row>
    <row r="10" spans="1:215" s="113" customFormat="1" ht="21" customHeight="1">
      <c r="A10" s="25">
        <v>1</v>
      </c>
      <c r="B10" s="135" t="s">
        <v>9</v>
      </c>
      <c r="C10" s="123" t="s">
        <v>10</v>
      </c>
      <c r="D10" s="123" t="str">
        <f t="shared" ref="D10:D16" si="0">B10&amp;C10</f>
        <v>122MR2530</v>
      </c>
      <c r="E10" s="136" t="s">
        <v>270</v>
      </c>
      <c r="F10" s="137" t="s">
        <v>157</v>
      </c>
      <c r="G10" s="138">
        <v>32788</v>
      </c>
      <c r="H10" s="28">
        <v>7</v>
      </c>
      <c r="I10" s="28">
        <v>6</v>
      </c>
      <c r="J10" s="28">
        <v>6</v>
      </c>
      <c r="K10" s="28">
        <v>8</v>
      </c>
      <c r="L10" s="8">
        <f t="shared" ref="L10:L16" si="1">ROUND((H10+I10+J10*2+K10*2)/6,1)</f>
        <v>6.8</v>
      </c>
      <c r="M10" s="6">
        <v>3.5</v>
      </c>
      <c r="N10" s="6"/>
      <c r="O10" s="24">
        <f t="shared" ref="O10:O12" si="2">ROUND((MAX(M10:N10)+L10)/2,1)</f>
        <v>5.2</v>
      </c>
      <c r="P10" s="10"/>
      <c r="Q10" s="10"/>
      <c r="R10" s="10"/>
      <c r="S10" s="6"/>
      <c r="T10" s="8">
        <f t="shared" ref="T10" si="3">ROUND((P10+Q10+R10*2+S10*2)/6,1)</f>
        <v>0</v>
      </c>
      <c r="U10" s="6"/>
      <c r="V10" s="6"/>
      <c r="W10" s="10">
        <f t="shared" ref="W10:W12" si="4">ROUND((MAX(U10:V10)+T10)/2,1)</f>
        <v>0</v>
      </c>
      <c r="X10" s="56">
        <f t="shared" ref="X10:X12" si="5">IF(T10=0,(MAX(M10,N10)+L10)/2,(MAX(U10,V10)+T10)/2)</f>
        <v>5.15</v>
      </c>
      <c r="Y10" s="28">
        <v>7</v>
      </c>
      <c r="Z10" s="28">
        <v>6</v>
      </c>
      <c r="AA10" s="6">
        <f t="shared" ref="AA10:AA12" si="6">ROUND((Y10+Z10*2)/3,1)</f>
        <v>6.3</v>
      </c>
      <c r="AB10" s="6">
        <v>5</v>
      </c>
      <c r="AC10" s="6"/>
      <c r="AD10" s="24">
        <f t="shared" ref="AD10:AD12" si="7">ROUND((MAX(AB10:AC10)+AA10)/2,1)</f>
        <v>5.7</v>
      </c>
      <c r="AE10" s="10"/>
      <c r="AF10" s="6"/>
      <c r="AG10" s="6">
        <f t="shared" ref="AG10:AG12" si="8">ROUND((AE10+AF10*2)/3,1)</f>
        <v>0</v>
      </c>
      <c r="AH10" s="6"/>
      <c r="AI10" s="6"/>
      <c r="AJ10" s="10">
        <f t="shared" ref="AJ10:AJ12" si="9">ROUND((MAX(AH10:AI10)+AG10)/2,1)</f>
        <v>0</v>
      </c>
      <c r="AK10" s="56">
        <f t="shared" ref="AK10:AK12" si="10">IF(AG10=0,(MAX(AB10,AC10)+AA10)/2,(MAX(AH10,AI10)+AG10)/2)</f>
        <v>5.65</v>
      </c>
      <c r="AL10" s="28">
        <v>7</v>
      </c>
      <c r="AM10" s="28"/>
      <c r="AN10" s="28">
        <v>9</v>
      </c>
      <c r="AO10" s="6">
        <f>ROUND((AL10+AN10*2)/3,1)</f>
        <v>8.3000000000000007</v>
      </c>
      <c r="AP10" s="6">
        <v>9</v>
      </c>
      <c r="AQ10" s="6"/>
      <c r="AR10" s="24">
        <f t="shared" ref="AR10:AR12" si="11">ROUND((MAX(AP10:AQ10)+AO10)/2,1)</f>
        <v>8.6999999999999993</v>
      </c>
      <c r="AS10" s="10"/>
      <c r="AT10" s="6"/>
      <c r="AU10" s="6">
        <f t="shared" ref="AU10:AU12" si="12">ROUND((AS10+AT10*2)/3,1)</f>
        <v>0</v>
      </c>
      <c r="AV10" s="6"/>
      <c r="AW10" s="6"/>
      <c r="AX10" s="10">
        <f t="shared" ref="AX10:AX12" si="13">ROUND((MAX(AV10:AW10)+AU10)/2,1)</f>
        <v>0</v>
      </c>
      <c r="AY10" s="56">
        <f t="shared" ref="AY10:AY12" si="14">IF(AU10=0,(MAX(AP10,AQ10)+AO10)/2,(MAX(AV10,AW10)+AU10)/2)</f>
        <v>8.65</v>
      </c>
      <c r="AZ10" s="28">
        <v>10</v>
      </c>
      <c r="BA10" s="28">
        <v>10</v>
      </c>
      <c r="BB10" s="28">
        <v>8</v>
      </c>
      <c r="BC10" s="28">
        <v>7</v>
      </c>
      <c r="BD10" s="8">
        <f t="shared" ref="BD10:BD16" si="15">ROUND((AZ10+BA10+BB10*2+BC10*2)/6,1)</f>
        <v>8.3000000000000007</v>
      </c>
      <c r="BE10" s="6">
        <v>8</v>
      </c>
      <c r="BF10" s="6"/>
      <c r="BG10" s="24">
        <f t="shared" ref="BG10:BG12" si="16">ROUND((MAX(BE10:BF10)+BD10)/2,1)</f>
        <v>8.1999999999999993</v>
      </c>
      <c r="BH10" s="10"/>
      <c r="BI10" s="10"/>
      <c r="BJ10" s="10"/>
      <c r="BK10" s="6"/>
      <c r="BL10" s="8">
        <f t="shared" ref="BL10:BL16" si="17">ROUND((BH10+BI10+BJ10*2+BK10*2)/6,1)</f>
        <v>0</v>
      </c>
      <c r="BM10" s="6"/>
      <c r="BN10" s="6"/>
      <c r="BO10" s="10">
        <f t="shared" ref="BO10:BO12" si="18">ROUND((MAX(BM10:BN10)+BL10)/2,1)</f>
        <v>0</v>
      </c>
      <c r="BP10" s="56">
        <f t="shared" ref="BP10:BP12" si="19">IF(BL10=0,(MAX(BE10,BF10)+BD10)/2,(MAX(BM10,BN10)+BL10)/2)</f>
        <v>8.15</v>
      </c>
      <c r="BQ10" s="28">
        <v>6</v>
      </c>
      <c r="BR10" s="28">
        <v>7</v>
      </c>
      <c r="BS10" s="6">
        <f t="shared" ref="BS10:BS12" si="20">ROUND((BQ10+BR10*2)/3,1)</f>
        <v>6.7</v>
      </c>
      <c r="BT10" s="6">
        <v>6</v>
      </c>
      <c r="BU10" s="6"/>
      <c r="BV10" s="24">
        <f t="shared" ref="BV10:BV12" si="21">ROUND((MAX(BT10:BU10)+BS10)/2,1)</f>
        <v>6.4</v>
      </c>
      <c r="BW10" s="10"/>
      <c r="BX10" s="6"/>
      <c r="BY10" s="6">
        <f t="shared" ref="BY10:BY12" si="22">ROUND((BW10+BX10*2)/3,1)</f>
        <v>0</v>
      </c>
      <c r="BZ10" s="6"/>
      <c r="CA10" s="6"/>
      <c r="CB10" s="10">
        <f t="shared" ref="CB10:CB12" si="23">ROUND((MAX(BZ10:CA10)+BY10)/2,1)</f>
        <v>0</v>
      </c>
      <c r="CC10" s="56">
        <f t="shared" ref="CC10:CC12" si="24">IF(BY10=0,(MAX(BT10,BU10)+BS10)/2,(MAX(BZ10,CA10)+BY10)/2)</f>
        <v>6.35</v>
      </c>
      <c r="CD10" s="58">
        <v>3</v>
      </c>
      <c r="CE10" s="58">
        <v>3</v>
      </c>
      <c r="CF10" s="58">
        <v>5</v>
      </c>
      <c r="CG10" s="58">
        <v>5</v>
      </c>
      <c r="CH10" s="54">
        <f t="shared" ref="CH10:CH12" si="25">ROUND((CD10+CG10*2)/3,1)</f>
        <v>4.3</v>
      </c>
      <c r="CI10" s="54">
        <v>5.5</v>
      </c>
      <c r="CJ10" s="58">
        <v>9</v>
      </c>
      <c r="CK10" s="55">
        <f t="shared" ref="CK10:CK12" si="26">ROUND((MAX(CI10:CJ10)+CH10)/2,1)</f>
        <v>6.7</v>
      </c>
      <c r="CL10" s="55"/>
      <c r="CM10" s="54"/>
      <c r="CN10" s="54">
        <f t="shared" ref="CN10:CN12" si="27">ROUND((CL10+CM10*2)/3,1)</f>
        <v>0</v>
      </c>
      <c r="CO10" s="54"/>
      <c r="CP10" s="54"/>
      <c r="CQ10" s="55">
        <f t="shared" ref="CQ10:CQ12" si="28">ROUND((MAX(CO10:CP10)+CN10)/2,1)</f>
        <v>0</v>
      </c>
      <c r="CR10" s="55">
        <f t="shared" ref="CR10:CR12" si="29">IF(CN10=0,(MAX(CI10,CJ10)+CH10)/2,(MAX(CO10,CP10)+CN10)/2)</f>
        <v>6.65</v>
      </c>
      <c r="CS10" s="1">
        <v>8</v>
      </c>
      <c r="CT10" s="1">
        <v>7</v>
      </c>
      <c r="CU10" s="6">
        <f t="shared" ref="CU10:CU12" si="30">ROUND((CS10+CT10*2)/3,1)</f>
        <v>7.3</v>
      </c>
      <c r="CV10" s="1">
        <v>7</v>
      </c>
      <c r="CW10" s="6"/>
      <c r="CX10" s="24">
        <f t="shared" ref="CX10:CX34" si="31">ROUND((MAX(CV10:CW10)+CU10)/2,1)</f>
        <v>7.2</v>
      </c>
      <c r="CY10" s="10"/>
      <c r="CZ10" s="6"/>
      <c r="DA10" s="6">
        <f t="shared" ref="DA10:DA12" si="32">ROUND((CY10+CZ10*2)/3,1)</f>
        <v>0</v>
      </c>
      <c r="DB10" s="6"/>
      <c r="DC10" s="6"/>
      <c r="DD10" s="10">
        <f t="shared" ref="DD10:DD12" si="33">ROUND((MAX(DB10:DC10)+DA10)/2,1)</f>
        <v>0</v>
      </c>
      <c r="DE10" s="56">
        <f t="shared" ref="DE10:DE34" si="34">IF(DA10=0,(MAX(CV10,CW10)+CU10)/2,(MAX(DB10,DC10)+DA10)/2)</f>
        <v>7.15</v>
      </c>
      <c r="DF10" s="28">
        <v>8</v>
      </c>
      <c r="DG10" s="28">
        <v>6</v>
      </c>
      <c r="DH10" s="28">
        <f t="shared" ref="DH10:DH34" si="35">ROUND((DF10+DG10*2)/3,1)</f>
        <v>6.7</v>
      </c>
      <c r="DI10" s="28">
        <v>6</v>
      </c>
      <c r="DJ10" s="28"/>
      <c r="DK10" s="24">
        <f t="shared" ref="DK10:DK34" si="36">ROUND((MAX(DI10:DJ10)+DH10)/2,1)</f>
        <v>6.4</v>
      </c>
      <c r="DL10" s="10"/>
      <c r="DM10" s="6"/>
      <c r="DN10" s="6">
        <f t="shared" ref="DN10:DN34" si="37">ROUND((DL10+DM10*2)/3,1)</f>
        <v>0</v>
      </c>
      <c r="DO10" s="6"/>
      <c r="DP10" s="6"/>
      <c r="DQ10" s="10">
        <f t="shared" ref="DQ10:DQ34" si="38">ROUND((MAX(DO10:DP10)+DN10)/2,1)</f>
        <v>0</v>
      </c>
      <c r="DR10" s="56">
        <f t="shared" ref="DR10:DR34" si="39">IF(DN10=0,(MAX(DI10,DJ10)+DH10)/2,(MAX(DO10,DP10)+DN10)/2)</f>
        <v>6.35</v>
      </c>
      <c r="DS10" s="28">
        <v>10</v>
      </c>
      <c r="DT10" s="28">
        <v>8</v>
      </c>
      <c r="DU10" s="6">
        <f t="shared" ref="DU10:DU12" si="40">ROUND((DS10+DT10*2)/3,1)</f>
        <v>8.6999999999999993</v>
      </c>
      <c r="DV10" s="6">
        <v>5</v>
      </c>
      <c r="DW10" s="6"/>
      <c r="DX10" s="24">
        <f t="shared" ref="DX10:DX12" si="41">ROUND((MAX(DV10:DW10)+DU10)/2,1)</f>
        <v>6.9</v>
      </c>
      <c r="DY10" s="10"/>
      <c r="DZ10" s="6"/>
      <c r="EA10" s="6">
        <f t="shared" ref="EA10:EA12" si="42">ROUND((DY10+DZ10*2)/3,1)</f>
        <v>0</v>
      </c>
      <c r="EB10" s="6"/>
      <c r="EC10" s="6"/>
      <c r="ED10" s="10">
        <f t="shared" ref="ED10:ED12" si="43">ROUND((MAX(EB10:EC10)+EA10)/2,1)</f>
        <v>0</v>
      </c>
      <c r="EE10" s="56">
        <f t="shared" ref="EE10:EE12" si="44">IF(EA10=0,(MAX(DV10,DW10)+DU10)/2,(MAX(EB10,EC10)+EA10)/2)</f>
        <v>6.85</v>
      </c>
      <c r="EF10" s="28">
        <v>5</v>
      </c>
      <c r="EG10" s="28">
        <v>7</v>
      </c>
      <c r="EH10" s="6">
        <f t="shared" ref="EH10:EH12" si="45">ROUND((EF10+EG10*2)/3,1)</f>
        <v>6.3</v>
      </c>
      <c r="EI10" s="6">
        <v>6</v>
      </c>
      <c r="EJ10" s="6"/>
      <c r="EK10" s="24">
        <f t="shared" ref="EK10" si="46">ROUND((MAX(EI10:EJ10)+EH10)/2,1)</f>
        <v>6.2</v>
      </c>
      <c r="EL10" s="10"/>
      <c r="EM10" s="6"/>
      <c r="EN10" s="6">
        <f t="shared" ref="EN10:EN12" si="47">ROUND((EL10+EM10*2)/3,1)</f>
        <v>0</v>
      </c>
      <c r="EO10" s="6"/>
      <c r="EP10" s="6"/>
      <c r="EQ10" s="10">
        <f t="shared" ref="EQ10" si="48">ROUND((MAX(EO10:EP10)+EN10)/2,1)</f>
        <v>0</v>
      </c>
      <c r="ER10" s="56">
        <f t="shared" ref="ER10:ER12" si="49">IF(EN10=0,(MAX(EI10,EJ10)+EH10)/2,(MAX(EO10,EP10)+EN10)/2)</f>
        <v>6.15</v>
      </c>
      <c r="ES10" s="6">
        <v>8</v>
      </c>
      <c r="ET10" s="6">
        <v>8</v>
      </c>
      <c r="EU10" s="6">
        <v>8</v>
      </c>
      <c r="EV10" s="6">
        <v>5</v>
      </c>
      <c r="EW10" s="6"/>
      <c r="EX10" s="24">
        <f t="shared" ref="EX10:EX16" si="50">ROUND((MAX(EV10:EW10)+EU10)/2,1)</f>
        <v>6.5</v>
      </c>
      <c r="EY10" s="10"/>
      <c r="EZ10" s="6"/>
      <c r="FA10" s="6">
        <f t="shared" ref="FA10:FA12" si="51">ROUND((EY10+EZ10*2)/3,1)</f>
        <v>0</v>
      </c>
      <c r="FB10" s="6"/>
      <c r="FC10" s="6"/>
      <c r="FD10" s="10">
        <f t="shared" ref="FD10:FD16" si="52">ROUND((MAX(FB10:FC10)+FA10)/2,1)</f>
        <v>0</v>
      </c>
      <c r="FE10" s="56">
        <f t="shared" ref="FE10:FE12" si="53">IF(FA10=0,(MAX(EV10,EW10)+EU10)/2,(MAX(FB10,FC10)+FA10)/2)</f>
        <v>6.5</v>
      </c>
      <c r="FF10" s="6">
        <v>5</v>
      </c>
      <c r="FG10" s="6">
        <v>7</v>
      </c>
      <c r="FH10" s="6">
        <f>(FG10*2+FF10)/3</f>
        <v>6.333333333333333</v>
      </c>
      <c r="FI10" s="6">
        <v>7</v>
      </c>
      <c r="FJ10" s="6"/>
      <c r="FK10" s="24">
        <f t="shared" ref="FK10:FK16" si="54">ROUND((MAX(FI10:FJ10)+FH10)/2,1)</f>
        <v>6.7</v>
      </c>
      <c r="FL10" s="10"/>
      <c r="FM10" s="6"/>
      <c r="FN10" s="6">
        <f t="shared" ref="FN10:FN12" si="55">ROUND((FL10+FM10*2)/3,1)</f>
        <v>0</v>
      </c>
      <c r="FO10" s="6"/>
      <c r="FP10" s="6"/>
      <c r="FQ10" s="10">
        <f t="shared" ref="FQ10" si="56">ROUND((MAX(FO10:FP10)+FN10)/2,1)</f>
        <v>0</v>
      </c>
      <c r="FR10" s="56">
        <f t="shared" ref="FR10:FR13" si="57">IF(FN10=0,(MAX(FI10,FJ10)+FH10)/2,(MAX(FO10,FP10)+FN10)/2)</f>
        <v>6.6666666666666661</v>
      </c>
      <c r="FS10" s="6">
        <v>8</v>
      </c>
      <c r="FT10" s="6">
        <v>7</v>
      </c>
      <c r="FU10" s="6">
        <v>7.333333333333333</v>
      </c>
      <c r="FV10" s="6">
        <v>7</v>
      </c>
      <c r="FW10" s="114"/>
      <c r="FX10" s="24">
        <f t="shared" ref="FX10" si="58">ROUND((MAX(FV10:FW10)+FU10)/2,1)</f>
        <v>7.2</v>
      </c>
      <c r="FY10" s="10"/>
      <c r="FZ10" s="6"/>
      <c r="GA10" s="6">
        <f t="shared" ref="GA10:GA12" si="59">ROUND((FY10+FZ10*2)/3,1)</f>
        <v>0</v>
      </c>
      <c r="GB10" s="6"/>
      <c r="GC10" s="6"/>
      <c r="GD10" s="10">
        <f t="shared" ref="GD10" si="60">ROUND((MAX(GB10:GC10)+GA10)/2,1)</f>
        <v>0</v>
      </c>
      <c r="GE10" s="56">
        <f t="shared" ref="GE10:GE12" si="61">IF(GA10=0,(MAX(FV10,FW10)+FU10)/2,(MAX(GB10,GC10)+GA10)/2)</f>
        <v>7.1666666666666661</v>
      </c>
      <c r="GF10" s="28">
        <v>7</v>
      </c>
      <c r="GG10" s="28">
        <v>7</v>
      </c>
      <c r="GH10" s="6">
        <f t="shared" ref="GH10:GH16" si="62">ROUND((GF10+GG10*2)/3,1)</f>
        <v>7</v>
      </c>
      <c r="GI10" s="6">
        <v>6.5</v>
      </c>
      <c r="GJ10" s="6"/>
      <c r="GK10" s="24">
        <f t="shared" ref="GK10:GK16" si="63">ROUND((MAX(GI10:GJ10)+GH10)/2,1)</f>
        <v>6.8</v>
      </c>
      <c r="GL10" s="10"/>
      <c r="GM10" s="6"/>
      <c r="GN10" s="6">
        <f t="shared" ref="GN10:GN16" si="64">ROUND((GL10+GM10*2)/3,1)</f>
        <v>0</v>
      </c>
      <c r="GO10" s="6"/>
      <c r="GP10" s="6"/>
      <c r="GQ10" s="10">
        <f t="shared" ref="GQ10:GQ16" si="65">ROUND((MAX(GO10:GP10)+GN10)/2,1)</f>
        <v>0</v>
      </c>
      <c r="GR10" s="56">
        <f t="shared" ref="GR10:GR16" si="66">IF(GN10=0,(MAX(GI10,GJ10)+GH10)/2,(MAX(GO10,GP10)+GN10)/2)</f>
        <v>6.75</v>
      </c>
      <c r="GS10" s="6">
        <v>9</v>
      </c>
      <c r="GT10" s="6">
        <v>9</v>
      </c>
      <c r="GU10" s="6">
        <f>(GT10*2+GS10)/3</f>
        <v>9</v>
      </c>
      <c r="GV10" s="6">
        <v>8</v>
      </c>
      <c r="GW10" s="11"/>
      <c r="GX10" s="24">
        <f t="shared" ref="GX10:GX20" si="67">ROUND((MAX(GV10:GW10)+GU10)/2,1)</f>
        <v>8.5</v>
      </c>
      <c r="GY10" s="10"/>
      <c r="GZ10" s="6"/>
      <c r="HA10" s="6">
        <f t="shared" ref="HA10:HA20" si="68">ROUND((GY10+GZ10*2)/3,1)</f>
        <v>0</v>
      </c>
      <c r="HB10" s="6"/>
      <c r="HC10" s="6"/>
      <c r="HD10" s="10">
        <f t="shared" ref="HD10:HD20" si="69">ROUND((MAX(HB10:HC10)+HA10)/2,1)</f>
        <v>0</v>
      </c>
      <c r="HE10" s="56">
        <f t="shared" ref="HE10:HE20" si="70">IF(HA10=0,(MAX(GV10,GW10)+GU10)/2,(MAX(HB10,HC10)+HA10)/2)</f>
        <v>8.5</v>
      </c>
      <c r="HF10" s="2">
        <f t="shared" ref="HF10:HF16" si="71">ROUND((X10*$X$6+AK10*$AK$6+AY10*$AY$6+BP10*$BP$6+CC10*$CC$6+CR10*$CR$6+DE10*$DE$6+DR10*$DR$6+EE10*$EE$6+ER10*$ER$6+FE10*$FE$6+FR10*$FR$6+GE10*$GE$6+HE10*$HE$6+GR10*$GR$6)/($X$6+$AK$6+$AY$6+$BP$6+$CC$6+$CR$6+$DE$6+$DR$6+$EE$6+$ER$6+$FE$6+$FR$6+$GE$6+$HE$6+$GR$6),1)</f>
        <v>6.9</v>
      </c>
      <c r="HG10" s="83" t="str">
        <f t="shared" ref="HG10:HG16" si="72">IF(HF10&lt;4,"KÉM",IF(HF10&lt;=4.9,"YẾU",IF(HF10&lt;=5.9,"TB",IF(HF10&lt;=6.9,"TB KHÁ",IF(HF10&lt;=7.9,"KHÁ",IF(HF10&lt;=8.9,"GIỎI","XS"))))))</f>
        <v>TB KHÁ</v>
      </c>
    </row>
    <row r="11" spans="1:215" s="113" customFormat="1" ht="21" customHeight="1">
      <c r="A11" s="25">
        <v>2</v>
      </c>
      <c r="B11" s="135" t="s">
        <v>9</v>
      </c>
      <c r="C11" s="123" t="s">
        <v>11</v>
      </c>
      <c r="D11" s="123" t="str">
        <f t="shared" si="0"/>
        <v>122MR2531</v>
      </c>
      <c r="E11" s="136" t="s">
        <v>434</v>
      </c>
      <c r="F11" s="137" t="s">
        <v>166</v>
      </c>
      <c r="G11" s="138">
        <v>33531</v>
      </c>
      <c r="H11" s="28"/>
      <c r="I11" s="28"/>
      <c r="J11" s="28"/>
      <c r="K11" s="28"/>
      <c r="L11" s="8"/>
      <c r="M11" s="6"/>
      <c r="N11" s="6"/>
      <c r="O11" s="24"/>
      <c r="P11" s="10"/>
      <c r="Q11" s="10"/>
      <c r="R11" s="10"/>
      <c r="S11" s="6"/>
      <c r="T11" s="6"/>
      <c r="U11" s="6"/>
      <c r="V11" s="6"/>
      <c r="W11" s="10"/>
      <c r="X11" s="56"/>
      <c r="Y11" s="28"/>
      <c r="Z11" s="28"/>
      <c r="AA11" s="6"/>
      <c r="AB11" s="6"/>
      <c r="AC11" s="6"/>
      <c r="AD11" s="24"/>
      <c r="AE11" s="10"/>
      <c r="AF11" s="6"/>
      <c r="AG11" s="6"/>
      <c r="AH11" s="6"/>
      <c r="AI11" s="6"/>
      <c r="AJ11" s="10"/>
      <c r="AK11" s="56"/>
      <c r="AL11" s="28"/>
      <c r="AM11" s="28"/>
      <c r="AN11" s="28"/>
      <c r="AO11" s="6"/>
      <c r="AP11" s="6"/>
      <c r="AQ11" s="6"/>
      <c r="AR11" s="24"/>
      <c r="AS11" s="10"/>
      <c r="AT11" s="6"/>
      <c r="AU11" s="6"/>
      <c r="AV11" s="6"/>
      <c r="AW11" s="6"/>
      <c r="AX11" s="10"/>
      <c r="AY11" s="56"/>
      <c r="AZ11" s="28"/>
      <c r="BA11" s="28"/>
      <c r="BB11" s="28"/>
      <c r="BC11" s="28"/>
      <c r="BD11" s="8">
        <f t="shared" si="15"/>
        <v>0</v>
      </c>
      <c r="BE11" s="6"/>
      <c r="BF11" s="6"/>
      <c r="BG11" s="24"/>
      <c r="BH11" s="10"/>
      <c r="BI11" s="10"/>
      <c r="BJ11" s="10"/>
      <c r="BK11" s="6"/>
      <c r="BL11" s="8">
        <f t="shared" si="17"/>
        <v>0</v>
      </c>
      <c r="BM11" s="6"/>
      <c r="BN11" s="6"/>
      <c r="BO11" s="10"/>
      <c r="BP11" s="56"/>
      <c r="BQ11" s="28"/>
      <c r="BR11" s="28"/>
      <c r="BS11" s="6"/>
      <c r="BT11" s="6"/>
      <c r="BU11" s="6"/>
      <c r="BV11" s="24"/>
      <c r="BW11" s="10"/>
      <c r="BX11" s="6"/>
      <c r="BY11" s="6"/>
      <c r="BZ11" s="6"/>
      <c r="CA11" s="6"/>
      <c r="CB11" s="10"/>
      <c r="CC11" s="56"/>
      <c r="CD11" s="28"/>
      <c r="CE11" s="28"/>
      <c r="CF11" s="28"/>
      <c r="CG11" s="28"/>
      <c r="CH11" s="6"/>
      <c r="CI11" s="6"/>
      <c r="CJ11" s="28"/>
      <c r="CK11" s="24"/>
      <c r="CL11" s="10"/>
      <c r="CM11" s="6"/>
      <c r="CN11" s="6"/>
      <c r="CO11" s="6"/>
      <c r="CP11" s="6"/>
      <c r="CQ11" s="10"/>
      <c r="CR11" s="56"/>
      <c r="CS11" s="1"/>
      <c r="CT11" s="1"/>
      <c r="CU11" s="6"/>
      <c r="CV11" s="1"/>
      <c r="CW11" s="6"/>
      <c r="CX11" s="24"/>
      <c r="CY11" s="10"/>
      <c r="CZ11" s="6"/>
      <c r="DA11" s="6"/>
      <c r="DB11" s="6"/>
      <c r="DC11" s="6"/>
      <c r="DD11" s="10"/>
      <c r="DE11" s="56"/>
      <c r="DF11" s="28"/>
      <c r="DG11" s="28"/>
      <c r="DH11" s="28"/>
      <c r="DI11" s="28"/>
      <c r="DJ11" s="28"/>
      <c r="DK11" s="24">
        <f t="shared" si="36"/>
        <v>0</v>
      </c>
      <c r="DL11" s="10"/>
      <c r="DM11" s="6"/>
      <c r="DN11" s="6">
        <f t="shared" si="37"/>
        <v>0</v>
      </c>
      <c r="DO11" s="6"/>
      <c r="DP11" s="6"/>
      <c r="DQ11" s="10">
        <f t="shared" si="38"/>
        <v>0</v>
      </c>
      <c r="DR11" s="56">
        <f t="shared" si="39"/>
        <v>0</v>
      </c>
      <c r="DS11" s="28"/>
      <c r="DT11" s="28"/>
      <c r="DU11" s="6"/>
      <c r="DV11" s="6"/>
      <c r="DW11" s="6"/>
      <c r="DX11" s="24"/>
      <c r="DY11" s="10"/>
      <c r="DZ11" s="6"/>
      <c r="EA11" s="6"/>
      <c r="EB11" s="6"/>
      <c r="EC11" s="6"/>
      <c r="ED11" s="10"/>
      <c r="EE11" s="56"/>
      <c r="EF11" s="28"/>
      <c r="EG11" s="28"/>
      <c r="EH11" s="6"/>
      <c r="EI11" s="6"/>
      <c r="EJ11" s="6"/>
      <c r="EK11" s="24"/>
      <c r="EL11" s="10"/>
      <c r="EM11" s="6"/>
      <c r="EN11" s="6"/>
      <c r="EO11" s="6"/>
      <c r="EP11" s="6"/>
      <c r="EQ11" s="10"/>
      <c r="ER11" s="56"/>
      <c r="ES11" s="100">
        <v>9</v>
      </c>
      <c r="ET11" s="100">
        <v>9</v>
      </c>
      <c r="EU11" s="100">
        <f t="shared" ref="EU11" si="73">ROUND((ES11+ET11*2)/3,1)</f>
        <v>9</v>
      </c>
      <c r="EV11" s="100"/>
      <c r="EW11" s="100"/>
      <c r="EX11" s="102">
        <f t="shared" si="50"/>
        <v>4.5</v>
      </c>
      <c r="EY11" s="102"/>
      <c r="EZ11" s="100"/>
      <c r="FA11" s="100">
        <f>ROUND((EY11+EZ11*2)/3,1)</f>
        <v>0</v>
      </c>
      <c r="FB11" s="100"/>
      <c r="FC11" s="100"/>
      <c r="FD11" s="102">
        <f t="shared" si="52"/>
        <v>0</v>
      </c>
      <c r="FE11" s="102">
        <f>IF(FA11=0,(MAX(EV11,EW11)+EU11)/2,(MAX(FB11,FC11)+FA11)/2)</f>
        <v>4.5</v>
      </c>
      <c r="FF11" s="6">
        <v>5</v>
      </c>
      <c r="FG11" s="6">
        <v>7</v>
      </c>
      <c r="FH11" s="6">
        <f t="shared" ref="FH11:FH13" si="74">ROUND((FF11+FG11*2)/3,1)</f>
        <v>6.3</v>
      </c>
      <c r="FI11" s="6">
        <v>7</v>
      </c>
      <c r="FJ11" s="6"/>
      <c r="FK11" s="24">
        <f t="shared" si="54"/>
        <v>6.7</v>
      </c>
      <c r="FL11" s="10"/>
      <c r="FM11" s="6"/>
      <c r="FN11" s="6"/>
      <c r="FO11" s="6"/>
      <c r="FP11" s="6"/>
      <c r="FQ11" s="10"/>
      <c r="FR11" s="56">
        <f t="shared" si="57"/>
        <v>6.65</v>
      </c>
      <c r="FS11" s="6"/>
      <c r="FT11" s="6"/>
      <c r="FU11" s="6"/>
      <c r="FV11" s="6"/>
      <c r="FW11" s="114"/>
      <c r="FX11" s="24"/>
      <c r="FY11" s="10"/>
      <c r="FZ11" s="6"/>
      <c r="GA11" s="6"/>
      <c r="GB11" s="6"/>
      <c r="GC11" s="6"/>
      <c r="GD11" s="10"/>
      <c r="GE11" s="56"/>
      <c r="GF11" s="28"/>
      <c r="GG11" s="28"/>
      <c r="GH11" s="6">
        <f t="shared" si="62"/>
        <v>0</v>
      </c>
      <c r="GI11" s="6"/>
      <c r="GJ11" s="6"/>
      <c r="GK11" s="24">
        <f t="shared" si="63"/>
        <v>0</v>
      </c>
      <c r="GL11" s="10"/>
      <c r="GM11" s="6"/>
      <c r="GN11" s="6">
        <f t="shared" si="64"/>
        <v>0</v>
      </c>
      <c r="GO11" s="6"/>
      <c r="GP11" s="6"/>
      <c r="GQ11" s="10">
        <f t="shared" si="65"/>
        <v>0</v>
      </c>
      <c r="GR11" s="56">
        <f t="shared" si="66"/>
        <v>0</v>
      </c>
      <c r="GS11" s="6">
        <v>7</v>
      </c>
      <c r="GT11" s="6">
        <v>8</v>
      </c>
      <c r="GU11" s="6">
        <f t="shared" ref="GU11:GU20" si="75">ROUND((GS11+GT11*2)/3,1)</f>
        <v>7.7</v>
      </c>
      <c r="GV11" s="6"/>
      <c r="GW11" s="11"/>
      <c r="GX11" s="24">
        <f>ROUND((MAX(GV11:GW11)+GU11)/2,1)</f>
        <v>3.9</v>
      </c>
      <c r="GY11" s="10"/>
      <c r="GZ11" s="6"/>
      <c r="HA11" s="6">
        <f>ROUND((GY11+GZ11*2)/3,1)</f>
        <v>0</v>
      </c>
      <c r="HB11" s="6"/>
      <c r="HC11" s="6"/>
      <c r="HD11" s="10">
        <f>ROUND((MAX(HB11:HC11)+HA11)/2,1)</f>
        <v>0</v>
      </c>
      <c r="HE11" s="56">
        <f>IF(HA11=0,(MAX(GV11,GW11)+GU11)/2,(MAX(HB11,HC11)+HA11)/2)</f>
        <v>3.85</v>
      </c>
      <c r="HF11" s="2">
        <f t="shared" si="71"/>
        <v>0.9</v>
      </c>
      <c r="HG11" s="83" t="str">
        <f t="shared" si="72"/>
        <v>KÉM</v>
      </c>
    </row>
    <row r="12" spans="1:215" s="113" customFormat="1" ht="21" customHeight="1">
      <c r="A12" s="25">
        <v>3</v>
      </c>
      <c r="B12" s="135" t="s">
        <v>9</v>
      </c>
      <c r="C12" s="123" t="s">
        <v>12</v>
      </c>
      <c r="D12" s="123" t="str">
        <f t="shared" si="0"/>
        <v>122MR2532</v>
      </c>
      <c r="E12" s="136" t="s">
        <v>271</v>
      </c>
      <c r="F12" s="137" t="s">
        <v>177</v>
      </c>
      <c r="G12" s="139">
        <v>33970</v>
      </c>
      <c r="H12" s="28">
        <v>5</v>
      </c>
      <c r="I12" s="28">
        <v>6</v>
      </c>
      <c r="J12" s="28">
        <v>6</v>
      </c>
      <c r="K12" s="28">
        <v>6</v>
      </c>
      <c r="L12" s="8">
        <f t="shared" si="1"/>
        <v>5.8</v>
      </c>
      <c r="M12" s="6">
        <v>5</v>
      </c>
      <c r="N12" s="6"/>
      <c r="O12" s="24">
        <f t="shared" si="2"/>
        <v>5.4</v>
      </c>
      <c r="P12" s="10"/>
      <c r="Q12" s="10"/>
      <c r="R12" s="10"/>
      <c r="S12" s="6"/>
      <c r="T12" s="6">
        <f>ROUND((P12+S12*2)/3,1)</f>
        <v>0</v>
      </c>
      <c r="U12" s="6"/>
      <c r="V12" s="6"/>
      <c r="W12" s="10">
        <f t="shared" si="4"/>
        <v>0</v>
      </c>
      <c r="X12" s="56">
        <f t="shared" si="5"/>
        <v>5.4</v>
      </c>
      <c r="Y12" s="28">
        <v>5</v>
      </c>
      <c r="Z12" s="28">
        <v>5</v>
      </c>
      <c r="AA12" s="6">
        <f t="shared" si="6"/>
        <v>5</v>
      </c>
      <c r="AB12" s="6">
        <v>5</v>
      </c>
      <c r="AC12" s="6"/>
      <c r="AD12" s="24">
        <f t="shared" si="7"/>
        <v>5</v>
      </c>
      <c r="AE12" s="10"/>
      <c r="AF12" s="6"/>
      <c r="AG12" s="6">
        <f t="shared" si="8"/>
        <v>0</v>
      </c>
      <c r="AH12" s="6"/>
      <c r="AI12" s="6"/>
      <c r="AJ12" s="10">
        <f t="shared" si="9"/>
        <v>0</v>
      </c>
      <c r="AK12" s="56">
        <f t="shared" si="10"/>
        <v>5</v>
      </c>
      <c r="AL12" s="28">
        <v>7</v>
      </c>
      <c r="AM12" s="28"/>
      <c r="AN12" s="28">
        <v>9</v>
      </c>
      <c r="AO12" s="6">
        <f>ROUND((AL12+AN12*2)/3,1)</f>
        <v>8.3000000000000007</v>
      </c>
      <c r="AP12" s="6"/>
      <c r="AQ12" s="6"/>
      <c r="AR12" s="24">
        <f t="shared" si="11"/>
        <v>4.2</v>
      </c>
      <c r="AS12" s="10"/>
      <c r="AT12" s="6"/>
      <c r="AU12" s="6">
        <f t="shared" si="12"/>
        <v>0</v>
      </c>
      <c r="AV12" s="6"/>
      <c r="AW12" s="6"/>
      <c r="AX12" s="10">
        <f t="shared" si="13"/>
        <v>0</v>
      </c>
      <c r="AY12" s="56">
        <f t="shared" si="14"/>
        <v>4.1500000000000004</v>
      </c>
      <c r="AZ12" s="28">
        <v>4</v>
      </c>
      <c r="BA12" s="28">
        <v>4</v>
      </c>
      <c r="BB12" s="28">
        <v>7</v>
      </c>
      <c r="BC12" s="28">
        <v>9</v>
      </c>
      <c r="BD12" s="8">
        <f t="shared" si="15"/>
        <v>6.7</v>
      </c>
      <c r="BE12" s="6">
        <v>9</v>
      </c>
      <c r="BF12" s="6"/>
      <c r="BG12" s="24">
        <f t="shared" si="16"/>
        <v>7.9</v>
      </c>
      <c r="BH12" s="10"/>
      <c r="BI12" s="10"/>
      <c r="BJ12" s="10"/>
      <c r="BK12" s="6"/>
      <c r="BL12" s="8">
        <f t="shared" si="17"/>
        <v>0</v>
      </c>
      <c r="BM12" s="6"/>
      <c r="BN12" s="6"/>
      <c r="BO12" s="10">
        <f t="shared" si="18"/>
        <v>0</v>
      </c>
      <c r="BP12" s="56">
        <f t="shared" si="19"/>
        <v>7.85</v>
      </c>
      <c r="BQ12" s="28"/>
      <c r="BR12" s="28"/>
      <c r="BS12" s="6">
        <f t="shared" si="20"/>
        <v>0</v>
      </c>
      <c r="BT12" s="6"/>
      <c r="BU12" s="6"/>
      <c r="BV12" s="24">
        <f t="shared" si="21"/>
        <v>0</v>
      </c>
      <c r="BW12" s="10"/>
      <c r="BX12" s="6"/>
      <c r="BY12" s="6">
        <f t="shared" si="22"/>
        <v>0</v>
      </c>
      <c r="BZ12" s="6"/>
      <c r="CA12" s="6"/>
      <c r="CB12" s="10">
        <f t="shared" si="23"/>
        <v>0</v>
      </c>
      <c r="CC12" s="56">
        <f t="shared" si="24"/>
        <v>0</v>
      </c>
      <c r="CD12" s="28"/>
      <c r="CE12" s="28"/>
      <c r="CF12" s="28"/>
      <c r="CG12" s="28"/>
      <c r="CH12" s="6">
        <f t="shared" si="25"/>
        <v>0</v>
      </c>
      <c r="CI12" s="6"/>
      <c r="CJ12" s="28"/>
      <c r="CK12" s="24">
        <f t="shared" si="26"/>
        <v>0</v>
      </c>
      <c r="CL12" s="10"/>
      <c r="CM12" s="6"/>
      <c r="CN12" s="6">
        <f t="shared" si="27"/>
        <v>0</v>
      </c>
      <c r="CO12" s="6"/>
      <c r="CP12" s="6"/>
      <c r="CQ12" s="10">
        <f t="shared" si="28"/>
        <v>0</v>
      </c>
      <c r="CR12" s="56">
        <f t="shared" si="29"/>
        <v>0</v>
      </c>
      <c r="CS12" s="1">
        <v>7</v>
      </c>
      <c r="CT12" s="1">
        <v>8</v>
      </c>
      <c r="CU12" s="6">
        <f t="shared" si="30"/>
        <v>7.7</v>
      </c>
      <c r="CV12" s="1">
        <v>7</v>
      </c>
      <c r="CW12" s="6"/>
      <c r="CX12" s="24">
        <f t="shared" si="31"/>
        <v>7.4</v>
      </c>
      <c r="CY12" s="10"/>
      <c r="CZ12" s="6"/>
      <c r="DA12" s="6">
        <f t="shared" si="32"/>
        <v>0</v>
      </c>
      <c r="DB12" s="6"/>
      <c r="DC12" s="6"/>
      <c r="DD12" s="10">
        <f t="shared" si="33"/>
        <v>0</v>
      </c>
      <c r="DE12" s="56">
        <f t="shared" si="34"/>
        <v>7.35</v>
      </c>
      <c r="DF12" s="28">
        <v>7</v>
      </c>
      <c r="DG12" s="28">
        <v>6</v>
      </c>
      <c r="DH12" s="6">
        <f t="shared" si="35"/>
        <v>6.3</v>
      </c>
      <c r="DI12" s="6">
        <v>5</v>
      </c>
      <c r="DJ12" s="6"/>
      <c r="DK12" s="24">
        <f t="shared" si="36"/>
        <v>5.7</v>
      </c>
      <c r="DL12" s="10"/>
      <c r="DM12" s="6"/>
      <c r="DN12" s="6">
        <f t="shared" si="37"/>
        <v>0</v>
      </c>
      <c r="DO12" s="6"/>
      <c r="DP12" s="6"/>
      <c r="DQ12" s="10">
        <f t="shared" si="38"/>
        <v>0</v>
      </c>
      <c r="DR12" s="56">
        <f t="shared" si="39"/>
        <v>5.65</v>
      </c>
      <c r="DS12" s="28"/>
      <c r="DT12" s="28"/>
      <c r="DU12" s="6">
        <f t="shared" si="40"/>
        <v>0</v>
      </c>
      <c r="DV12" s="6"/>
      <c r="DW12" s="6"/>
      <c r="DX12" s="24">
        <f t="shared" si="41"/>
        <v>0</v>
      </c>
      <c r="DY12" s="10"/>
      <c r="DZ12" s="6"/>
      <c r="EA12" s="6">
        <f t="shared" si="42"/>
        <v>0</v>
      </c>
      <c r="EB12" s="6"/>
      <c r="EC12" s="6"/>
      <c r="ED12" s="10">
        <f t="shared" si="43"/>
        <v>0</v>
      </c>
      <c r="EE12" s="56">
        <f t="shared" si="44"/>
        <v>0</v>
      </c>
      <c r="EF12" s="28"/>
      <c r="EG12" s="28"/>
      <c r="EH12" s="6">
        <f t="shared" si="45"/>
        <v>0</v>
      </c>
      <c r="EI12" s="6"/>
      <c r="EJ12" s="6"/>
      <c r="EK12" s="24">
        <f t="shared" ref="EK12:EK34" si="76">ROUND((MAX(EI12:EJ12)+EH12)/2,1)</f>
        <v>0</v>
      </c>
      <c r="EL12" s="10"/>
      <c r="EM12" s="6"/>
      <c r="EN12" s="6">
        <f t="shared" si="47"/>
        <v>0</v>
      </c>
      <c r="EO12" s="6"/>
      <c r="EP12" s="6"/>
      <c r="EQ12" s="10">
        <f t="shared" ref="EQ12:EQ34" si="77">ROUND((MAX(EO12:EP12)+EN12)/2,1)</f>
        <v>0</v>
      </c>
      <c r="ER12" s="56">
        <f t="shared" si="49"/>
        <v>0</v>
      </c>
      <c r="ES12" s="6">
        <v>7</v>
      </c>
      <c r="ET12" s="6">
        <v>7</v>
      </c>
      <c r="EU12" s="6">
        <v>7</v>
      </c>
      <c r="EV12" s="6">
        <v>4</v>
      </c>
      <c r="EW12" s="6"/>
      <c r="EX12" s="24">
        <f t="shared" si="50"/>
        <v>5.5</v>
      </c>
      <c r="EY12" s="10"/>
      <c r="EZ12" s="6"/>
      <c r="FA12" s="6">
        <f t="shared" si="51"/>
        <v>0</v>
      </c>
      <c r="FB12" s="6"/>
      <c r="FC12" s="6"/>
      <c r="FD12" s="10">
        <f t="shared" si="52"/>
        <v>0</v>
      </c>
      <c r="FE12" s="56">
        <f t="shared" si="53"/>
        <v>5.5</v>
      </c>
      <c r="FF12" s="28"/>
      <c r="FG12" s="28"/>
      <c r="FH12" s="6">
        <f>(FG12*2+FF12)/3</f>
        <v>0</v>
      </c>
      <c r="FI12" s="6"/>
      <c r="FJ12" s="6"/>
      <c r="FK12" s="24">
        <f t="shared" si="54"/>
        <v>0</v>
      </c>
      <c r="FL12" s="10"/>
      <c r="FM12" s="6"/>
      <c r="FN12" s="6">
        <f t="shared" si="55"/>
        <v>0</v>
      </c>
      <c r="FO12" s="6"/>
      <c r="FP12" s="6"/>
      <c r="FQ12" s="10">
        <f t="shared" ref="FQ12:FQ34" si="78">ROUND((MAX(FO12:FP12)+FN12)/2,1)</f>
        <v>0</v>
      </c>
      <c r="FR12" s="56">
        <f t="shared" si="57"/>
        <v>0</v>
      </c>
      <c r="FS12" s="6">
        <v>5</v>
      </c>
      <c r="FT12" s="6">
        <v>6</v>
      </c>
      <c r="FU12" s="6">
        <v>5.666666666666667</v>
      </c>
      <c r="FV12" s="6">
        <v>5</v>
      </c>
      <c r="FW12" s="114"/>
      <c r="FX12" s="24">
        <f t="shared" ref="FX12:FX34" si="79">ROUND((MAX(FV12:FW12)+FU12)/2,1)</f>
        <v>5.3</v>
      </c>
      <c r="FY12" s="10"/>
      <c r="FZ12" s="6"/>
      <c r="GA12" s="6">
        <f t="shared" si="59"/>
        <v>0</v>
      </c>
      <c r="GB12" s="6"/>
      <c r="GC12" s="6"/>
      <c r="GD12" s="10">
        <f t="shared" ref="GD12:GD34" si="80">ROUND((MAX(GB12:GC12)+GA12)/2,1)</f>
        <v>0</v>
      </c>
      <c r="GE12" s="56">
        <f t="shared" si="61"/>
        <v>5.3333333333333339</v>
      </c>
      <c r="GF12" s="28">
        <v>7</v>
      </c>
      <c r="GG12" s="28">
        <v>6</v>
      </c>
      <c r="GH12" s="6">
        <f t="shared" si="62"/>
        <v>6.3</v>
      </c>
      <c r="GI12" s="6">
        <v>7</v>
      </c>
      <c r="GJ12" s="6"/>
      <c r="GK12" s="24">
        <f t="shared" si="63"/>
        <v>6.7</v>
      </c>
      <c r="GL12" s="10"/>
      <c r="GM12" s="6"/>
      <c r="GN12" s="6">
        <f t="shared" si="64"/>
        <v>0</v>
      </c>
      <c r="GO12" s="6"/>
      <c r="GP12" s="6"/>
      <c r="GQ12" s="10">
        <f t="shared" si="65"/>
        <v>0</v>
      </c>
      <c r="GR12" s="56">
        <f t="shared" si="66"/>
        <v>6.65</v>
      </c>
      <c r="GS12" s="6">
        <v>8</v>
      </c>
      <c r="GT12" s="6">
        <v>7</v>
      </c>
      <c r="GU12" s="6">
        <f>(GT12*2+GS12)/3</f>
        <v>7.333333333333333</v>
      </c>
      <c r="GV12" s="6">
        <v>8</v>
      </c>
      <c r="GW12" s="11"/>
      <c r="GX12" s="24">
        <f t="shared" si="67"/>
        <v>7.7</v>
      </c>
      <c r="GY12" s="10"/>
      <c r="GZ12" s="6"/>
      <c r="HA12" s="6">
        <f t="shared" si="68"/>
        <v>0</v>
      </c>
      <c r="HB12" s="6"/>
      <c r="HC12" s="6"/>
      <c r="HD12" s="10">
        <f t="shared" si="69"/>
        <v>0</v>
      </c>
      <c r="HE12" s="56">
        <f t="shared" si="70"/>
        <v>7.6666666666666661</v>
      </c>
      <c r="HF12" s="2">
        <f t="shared" si="71"/>
        <v>4.0999999999999996</v>
      </c>
      <c r="HG12" s="83" t="str">
        <f t="shared" si="72"/>
        <v>YẾU</v>
      </c>
    </row>
    <row r="13" spans="1:215" s="113" customFormat="1" ht="21" customHeight="1">
      <c r="A13" s="25">
        <v>4</v>
      </c>
      <c r="B13" s="166" t="s">
        <v>61</v>
      </c>
      <c r="C13" s="123" t="s">
        <v>62</v>
      </c>
      <c r="D13" s="123" t="str">
        <f t="shared" si="0"/>
        <v>123MR2586</v>
      </c>
      <c r="E13" s="127" t="s">
        <v>328</v>
      </c>
      <c r="F13" s="128" t="s">
        <v>335</v>
      </c>
      <c r="G13" s="167" t="s">
        <v>334</v>
      </c>
      <c r="H13" s="34">
        <v>5</v>
      </c>
      <c r="I13" s="43">
        <v>9</v>
      </c>
      <c r="J13" s="43">
        <v>9</v>
      </c>
      <c r="K13" s="43">
        <v>7</v>
      </c>
      <c r="L13" s="8">
        <f t="shared" si="1"/>
        <v>7.7</v>
      </c>
      <c r="M13" s="43">
        <v>7</v>
      </c>
      <c r="N13" s="6"/>
      <c r="O13" s="24">
        <f t="shared" ref="O13:O34" si="81">ROUND((MAX(M13:N13)+L13)/2,1)</f>
        <v>7.4</v>
      </c>
      <c r="P13" s="10"/>
      <c r="Q13" s="10"/>
      <c r="R13" s="10"/>
      <c r="S13" s="6"/>
      <c r="T13" s="6">
        <f t="shared" ref="T13:T34" si="82">ROUND((P13+S13*2)/3,1)</f>
        <v>0</v>
      </c>
      <c r="U13" s="6"/>
      <c r="V13" s="6"/>
      <c r="W13" s="10">
        <f t="shared" ref="W13:W34" si="83">ROUND((MAX(U13:V13)+T13)/2,1)</f>
        <v>0</v>
      </c>
      <c r="X13" s="56">
        <f t="shared" ref="X13:X34" si="84">IF(T13=0,(MAX(M13,N13)+L13)/2,(MAX(U13,V13)+T13)/2)</f>
        <v>7.35</v>
      </c>
      <c r="Y13" s="33">
        <v>7</v>
      </c>
      <c r="Z13" s="6">
        <v>6</v>
      </c>
      <c r="AA13" s="1">
        <f t="shared" ref="AA13:AA20" si="85">ROUND((Z13*2+Y13)/3,1)</f>
        <v>6.3</v>
      </c>
      <c r="AB13" s="1">
        <v>6</v>
      </c>
      <c r="AC13" s="6"/>
      <c r="AD13" s="24">
        <f t="shared" ref="AD13:AD20" si="86">ROUND((MAX(AB13:AC13)+AA13)/2,1)</f>
        <v>6.2</v>
      </c>
      <c r="AE13" s="10"/>
      <c r="AF13" s="6"/>
      <c r="AG13" s="6">
        <f t="shared" ref="AG13:AG20" si="87">ROUND((AE13+AF13*2)/3,1)</f>
        <v>0</v>
      </c>
      <c r="AH13" s="6"/>
      <c r="AI13" s="6"/>
      <c r="AJ13" s="10">
        <f t="shared" ref="AJ13:AJ20" si="88">ROUND((MAX(AH13:AI13)+AG13)/2,1)</f>
        <v>0</v>
      </c>
      <c r="AK13" s="56">
        <f t="shared" ref="AK13:AK20" si="89">IF(AG13=0,(MAX(AB13,AC13)+AA13)/2,(MAX(AH13,AI13)+AG13)/2)</f>
        <v>6.15</v>
      </c>
      <c r="AL13" s="73">
        <v>8</v>
      </c>
      <c r="AM13" s="29"/>
      <c r="AN13" s="31">
        <v>8</v>
      </c>
      <c r="AO13" s="31">
        <f t="shared" ref="AO13:AO34" si="90">ROUND((AL13+AN13*2)/3,1)</f>
        <v>8</v>
      </c>
      <c r="AP13" s="45"/>
      <c r="AQ13" s="31">
        <v>0</v>
      </c>
      <c r="AR13" s="36">
        <f t="shared" ref="AR13:AR34" si="91">ROUND((MAX(AP13:AQ13)+AO13)/2,1)</f>
        <v>4</v>
      </c>
      <c r="AS13" s="10"/>
      <c r="AT13" s="6"/>
      <c r="AU13" s="6">
        <f t="shared" ref="AU13:AU34" si="92">ROUND((AS13+AT13*2)/3,1)</f>
        <v>0</v>
      </c>
      <c r="AV13" s="6"/>
      <c r="AW13" s="6"/>
      <c r="AX13" s="10">
        <f t="shared" ref="AX13:AX34" si="93">ROUND((MAX(AV13:AW13)+AU13)/2,1)</f>
        <v>0</v>
      </c>
      <c r="AY13" s="36">
        <f t="shared" ref="AY13:AY34" si="94">IF(AU13=0,(MAX(AP13,AQ13)+AO13)/2,(MAX(AV13,AW13)+AU13)/2)</f>
        <v>4</v>
      </c>
      <c r="AZ13" s="33">
        <v>9</v>
      </c>
      <c r="BA13" s="6">
        <v>9</v>
      </c>
      <c r="BB13" s="6">
        <v>5.6</v>
      </c>
      <c r="BC13" s="6">
        <v>7.6</v>
      </c>
      <c r="BD13" s="8">
        <f t="shared" si="15"/>
        <v>7.4</v>
      </c>
      <c r="BE13" s="6">
        <v>4.8</v>
      </c>
      <c r="BF13" s="6"/>
      <c r="BG13" s="24">
        <f t="shared" ref="BG13:BG34" si="95">ROUND((MAX(BE13:BF13)+BD13)/2,1)</f>
        <v>6.1</v>
      </c>
      <c r="BH13" s="10"/>
      <c r="BI13" s="10"/>
      <c r="BJ13" s="10"/>
      <c r="BK13" s="6"/>
      <c r="BL13" s="8">
        <f t="shared" si="17"/>
        <v>0</v>
      </c>
      <c r="BM13" s="6"/>
      <c r="BN13" s="6"/>
      <c r="BO13" s="10">
        <f t="shared" ref="BO13:BO34" si="96">ROUND((MAX(BM13:BN13)+BL13)/2,1)</f>
        <v>0</v>
      </c>
      <c r="BP13" s="56">
        <f t="shared" ref="BP13:BP34" si="97">IF(BL13=0,(MAX(BE13,BF13)+BD13)/2,(MAX(BM13,BN13)+BL13)/2)</f>
        <v>6.1</v>
      </c>
      <c r="BQ13" s="73">
        <v>6</v>
      </c>
      <c r="BR13" s="31">
        <v>6</v>
      </c>
      <c r="BS13" s="31">
        <f t="shared" ref="BS13:BS34" si="98">ROUND((BR13*2+BQ13)/3,1)</f>
        <v>6</v>
      </c>
      <c r="BT13" s="31">
        <v>2</v>
      </c>
      <c r="BU13" s="29">
        <v>0</v>
      </c>
      <c r="BV13" s="36">
        <f t="shared" ref="BV13:BV34" si="99">ROUND((MAX(BT13:BU13)+BS13)/2,1)</f>
        <v>4</v>
      </c>
      <c r="BW13" s="10"/>
      <c r="BX13" s="6"/>
      <c r="BY13" s="6">
        <f t="shared" ref="BY13:BY34" si="100">ROUND((BW13+BX13*2)/3,1)</f>
        <v>0</v>
      </c>
      <c r="BZ13" s="6"/>
      <c r="CA13" s="6"/>
      <c r="CB13" s="10">
        <f t="shared" ref="CB13:CB34" si="101">ROUND((MAX(BZ13:CA13)+BY13)/2,1)</f>
        <v>0</v>
      </c>
      <c r="CC13" s="36">
        <f t="shared" ref="CC13:CC34" si="102">IF(BY13=0,(MAX(BT13,BU13)+BS13)/2,(MAX(BZ13,CA13)+BY13)/2)</f>
        <v>4</v>
      </c>
      <c r="CD13" s="31">
        <v>6</v>
      </c>
      <c r="CE13" s="31">
        <v>6</v>
      </c>
      <c r="CF13" s="31">
        <v>4</v>
      </c>
      <c r="CG13" s="31">
        <v>4</v>
      </c>
      <c r="CH13" s="31">
        <f>ROUND(((CF13+CG13)*2+CE13+CD13)/6,1)</f>
        <v>4.7</v>
      </c>
      <c r="CI13" s="31">
        <v>3</v>
      </c>
      <c r="CJ13" s="31">
        <v>0</v>
      </c>
      <c r="CK13" s="36">
        <f t="shared" ref="CK13:CK34" si="103">ROUND((MAX(CI13:CJ13)+CH13)/2,1)</f>
        <v>3.9</v>
      </c>
      <c r="CL13" s="10"/>
      <c r="CM13" s="6"/>
      <c r="CN13" s="6">
        <f t="shared" ref="CN13:CN34" si="104">ROUND((CL13+CM13*2)/3,1)</f>
        <v>0</v>
      </c>
      <c r="CO13" s="6"/>
      <c r="CP13" s="6"/>
      <c r="CQ13" s="10">
        <f t="shared" ref="CQ13:CQ34" si="105">ROUND((MAX(CO13:CP13)+CN13)/2,1)</f>
        <v>0</v>
      </c>
      <c r="CR13" s="36">
        <f t="shared" ref="CR13:CR34" si="106">IF(CN13=0,(MAX(CI13,CJ13)+CH13)/2,(MAX(CO13,CP13)+CN13)/2)</f>
        <v>3.85</v>
      </c>
      <c r="CS13" s="1">
        <v>7</v>
      </c>
      <c r="CT13" s="1">
        <v>8</v>
      </c>
      <c r="CU13" s="2">
        <f t="shared" ref="CU13:CU21" si="107">ROUND((CT13*2+CS13)/3,1)</f>
        <v>7.7</v>
      </c>
      <c r="CV13" s="1">
        <v>6</v>
      </c>
      <c r="CW13" s="6"/>
      <c r="CX13" s="24">
        <f t="shared" si="31"/>
        <v>6.9</v>
      </c>
      <c r="CY13" s="10"/>
      <c r="CZ13" s="6"/>
      <c r="DA13" s="6">
        <f t="shared" ref="DA13:DA20" si="108">ROUND((CY13+CZ13*2)/3,1)</f>
        <v>0</v>
      </c>
      <c r="DB13" s="6"/>
      <c r="DC13" s="6"/>
      <c r="DD13" s="10">
        <f t="shared" ref="DD13:DD20" si="109">ROUND((MAX(DB13:DC13)+DA13)/2,1)</f>
        <v>0</v>
      </c>
      <c r="DE13" s="56">
        <f t="shared" si="34"/>
        <v>6.85</v>
      </c>
      <c r="DF13" s="33">
        <v>6</v>
      </c>
      <c r="DG13" s="1">
        <v>7</v>
      </c>
      <c r="DH13" s="6">
        <f t="shared" si="35"/>
        <v>6.7</v>
      </c>
      <c r="DI13" s="6">
        <v>7</v>
      </c>
      <c r="DJ13" s="6"/>
      <c r="DK13" s="24">
        <f t="shared" si="36"/>
        <v>6.9</v>
      </c>
      <c r="DL13" s="10"/>
      <c r="DM13" s="6"/>
      <c r="DN13" s="6">
        <f t="shared" si="37"/>
        <v>0</v>
      </c>
      <c r="DO13" s="6"/>
      <c r="DP13" s="6"/>
      <c r="DQ13" s="10">
        <f t="shared" si="38"/>
        <v>0</v>
      </c>
      <c r="DR13" s="56">
        <f t="shared" si="39"/>
        <v>6.85</v>
      </c>
      <c r="DS13" s="4"/>
      <c r="DT13" s="4"/>
      <c r="DU13" s="1">
        <f t="shared" ref="DU13:DU34" si="110">(DT13*2+DS13)/3</f>
        <v>0</v>
      </c>
      <c r="DV13" s="4"/>
      <c r="DW13" s="4"/>
      <c r="DX13" s="24">
        <f t="shared" ref="DX13:DX34" si="111">ROUND((MAX(DV13:DW13)+DU13)/2,1)</f>
        <v>0</v>
      </c>
      <c r="DY13" s="10"/>
      <c r="DZ13" s="6"/>
      <c r="EA13" s="6">
        <f t="shared" ref="EA13:EA34" si="112">ROUND((DY13+DZ13*2)/3,1)</f>
        <v>0</v>
      </c>
      <c r="EB13" s="6"/>
      <c r="EC13" s="6"/>
      <c r="ED13" s="10">
        <f t="shared" ref="ED13:ED34" si="113">ROUND((MAX(EB13:EC13)+EA13)/2,1)</f>
        <v>0</v>
      </c>
      <c r="EE13" s="56">
        <f t="shared" ref="EE13:EE34" si="114">IF(EA13=0,(MAX(DV13,DW13)+DU13)/2,(MAX(EB13,EC13)+EA13)/2)</f>
        <v>0</v>
      </c>
      <c r="EF13" s="3"/>
      <c r="EG13" s="3"/>
      <c r="EH13" s="3">
        <f t="shared" ref="EH13:EH34" si="115">(EG13*2+EF13)/3</f>
        <v>0</v>
      </c>
      <c r="EI13" s="3"/>
      <c r="EJ13" s="3"/>
      <c r="EK13" s="24">
        <f t="shared" si="76"/>
        <v>0</v>
      </c>
      <c r="EL13" s="10"/>
      <c r="EM13" s="6"/>
      <c r="EN13" s="6">
        <f t="shared" ref="EN13:EN20" si="116">ROUND((EL13+EM13*2)/3,1)</f>
        <v>0</v>
      </c>
      <c r="EO13" s="6"/>
      <c r="EP13" s="6"/>
      <c r="EQ13" s="10">
        <f t="shared" si="77"/>
        <v>0</v>
      </c>
      <c r="ER13" s="56">
        <f t="shared" ref="ER13:ER20" si="117">IF(EN13=0,(MAX(EI13,EJ13)+EH13)/2,(MAX(EO13,EP13)+EN13)/2)</f>
        <v>0</v>
      </c>
      <c r="ES13" s="4"/>
      <c r="ET13" s="4"/>
      <c r="EU13" s="1">
        <f t="shared" ref="EU13:EU34" si="118">(ET13*2+ES13)/3</f>
        <v>0</v>
      </c>
      <c r="EV13" s="3"/>
      <c r="EW13" s="6"/>
      <c r="EX13" s="24">
        <f t="shared" si="50"/>
        <v>0</v>
      </c>
      <c r="EY13" s="10"/>
      <c r="EZ13" s="6"/>
      <c r="FA13" s="6">
        <f t="shared" ref="FA13:FA34" si="119">ROUND((EY13+EZ13*2)/3,1)</f>
        <v>0</v>
      </c>
      <c r="FB13" s="6"/>
      <c r="FC13" s="6"/>
      <c r="FD13" s="10">
        <f t="shared" si="52"/>
        <v>0</v>
      </c>
      <c r="FE13" s="56">
        <f t="shared" ref="FE13:FE34" si="120">IF(FA13=0,(MAX(EV13,EW13)+EU13)/2,(MAX(FB13,FC13)+FA13)/2)</f>
        <v>0</v>
      </c>
      <c r="FF13" s="4"/>
      <c r="FG13" s="4"/>
      <c r="FH13" s="6">
        <f t="shared" si="74"/>
        <v>0</v>
      </c>
      <c r="FI13" s="4"/>
      <c r="FJ13" s="4"/>
      <c r="FK13" s="24">
        <f t="shared" si="54"/>
        <v>0</v>
      </c>
      <c r="FL13" s="10"/>
      <c r="FM13" s="6"/>
      <c r="FN13" s="6">
        <f t="shared" ref="FN13:FN34" si="121">ROUND((FL13+FM13*2)/3,1)</f>
        <v>0</v>
      </c>
      <c r="FO13" s="6"/>
      <c r="FP13" s="6"/>
      <c r="FQ13" s="10">
        <f t="shared" si="78"/>
        <v>0</v>
      </c>
      <c r="FR13" s="56">
        <f t="shared" si="57"/>
        <v>0</v>
      </c>
      <c r="FS13" s="28">
        <v>7</v>
      </c>
      <c r="FT13" s="28">
        <v>6</v>
      </c>
      <c r="FU13" s="6">
        <f t="shared" ref="FU13:FU20" si="122">ROUND((FS13+FT13*2)/3,1)</f>
        <v>6.3</v>
      </c>
      <c r="FV13" s="6">
        <v>7</v>
      </c>
      <c r="FW13" s="114"/>
      <c r="FX13" s="24">
        <f t="shared" si="79"/>
        <v>6.7</v>
      </c>
      <c r="FY13" s="10"/>
      <c r="FZ13" s="6"/>
      <c r="GA13" s="6">
        <f t="shared" ref="GA13:GA20" si="123">ROUND((FY13+FZ13*2)/3,1)</f>
        <v>0</v>
      </c>
      <c r="GB13" s="6"/>
      <c r="GC13" s="6"/>
      <c r="GD13" s="10">
        <f t="shared" si="80"/>
        <v>0</v>
      </c>
      <c r="GE13" s="56">
        <f t="shared" ref="GE13:GE20" si="124">IF(GA13=0,(MAX(FV13,FW13)+FU13)/2,(MAX(GB13,GC13)+GA13)/2)</f>
        <v>6.65</v>
      </c>
      <c r="GF13" s="28"/>
      <c r="GG13" s="28"/>
      <c r="GH13" s="6">
        <f t="shared" si="62"/>
        <v>0</v>
      </c>
      <c r="GI13" s="6"/>
      <c r="GJ13" s="6"/>
      <c r="GK13" s="24">
        <f t="shared" si="63"/>
        <v>0</v>
      </c>
      <c r="GL13" s="10"/>
      <c r="GM13" s="6"/>
      <c r="GN13" s="6">
        <f t="shared" si="64"/>
        <v>0</v>
      </c>
      <c r="GO13" s="6"/>
      <c r="GP13" s="6"/>
      <c r="GQ13" s="10">
        <f t="shared" si="65"/>
        <v>0</v>
      </c>
      <c r="GR13" s="56">
        <f t="shared" si="66"/>
        <v>0</v>
      </c>
      <c r="GS13" s="28"/>
      <c r="GT13" s="28"/>
      <c r="GU13" s="6">
        <f t="shared" si="75"/>
        <v>0</v>
      </c>
      <c r="GV13" s="6"/>
      <c r="GW13" s="11"/>
      <c r="GX13" s="24">
        <f t="shared" si="67"/>
        <v>0</v>
      </c>
      <c r="GY13" s="10"/>
      <c r="GZ13" s="6"/>
      <c r="HA13" s="6">
        <f t="shared" si="68"/>
        <v>0</v>
      </c>
      <c r="HB13" s="6"/>
      <c r="HC13" s="6"/>
      <c r="HD13" s="10">
        <f t="shared" si="69"/>
        <v>0</v>
      </c>
      <c r="HE13" s="56">
        <f t="shared" si="70"/>
        <v>0</v>
      </c>
      <c r="HF13" s="2">
        <f t="shared" si="71"/>
        <v>3.5</v>
      </c>
      <c r="HG13" s="83" t="str">
        <f t="shared" si="72"/>
        <v>KÉM</v>
      </c>
    </row>
    <row r="14" spans="1:215" s="113" customFormat="1" ht="21" customHeight="1">
      <c r="A14" s="25">
        <v>5</v>
      </c>
      <c r="B14" s="166" t="s">
        <v>61</v>
      </c>
      <c r="C14" s="123" t="s">
        <v>63</v>
      </c>
      <c r="D14" s="123" t="str">
        <f t="shared" si="0"/>
        <v>123MR2587</v>
      </c>
      <c r="E14" s="127" t="s">
        <v>333</v>
      </c>
      <c r="F14" s="128" t="s">
        <v>332</v>
      </c>
      <c r="G14" s="167" t="s">
        <v>331</v>
      </c>
      <c r="H14" s="34">
        <v>5</v>
      </c>
      <c r="I14" s="6">
        <v>9</v>
      </c>
      <c r="J14" s="6">
        <v>9</v>
      </c>
      <c r="K14" s="6">
        <v>6</v>
      </c>
      <c r="L14" s="8">
        <f t="shared" si="1"/>
        <v>7.3</v>
      </c>
      <c r="M14" s="6">
        <v>8</v>
      </c>
      <c r="N14" s="6"/>
      <c r="O14" s="24">
        <f t="shared" si="81"/>
        <v>7.7</v>
      </c>
      <c r="P14" s="10"/>
      <c r="Q14" s="10"/>
      <c r="R14" s="10"/>
      <c r="S14" s="6"/>
      <c r="T14" s="6">
        <f t="shared" si="82"/>
        <v>0</v>
      </c>
      <c r="U14" s="6"/>
      <c r="V14" s="6"/>
      <c r="W14" s="10">
        <f t="shared" si="83"/>
        <v>0</v>
      </c>
      <c r="X14" s="56">
        <f t="shared" si="84"/>
        <v>7.65</v>
      </c>
      <c r="Y14" s="33">
        <v>6</v>
      </c>
      <c r="Z14" s="6">
        <v>7</v>
      </c>
      <c r="AA14" s="1">
        <f t="shared" si="85"/>
        <v>6.7</v>
      </c>
      <c r="AB14" s="1">
        <v>6</v>
      </c>
      <c r="AC14" s="6"/>
      <c r="AD14" s="24">
        <f t="shared" si="86"/>
        <v>6.4</v>
      </c>
      <c r="AE14" s="10"/>
      <c r="AF14" s="6"/>
      <c r="AG14" s="6">
        <f t="shared" si="87"/>
        <v>0</v>
      </c>
      <c r="AH14" s="6"/>
      <c r="AI14" s="6"/>
      <c r="AJ14" s="10">
        <f t="shared" si="88"/>
        <v>0</v>
      </c>
      <c r="AK14" s="56">
        <f t="shared" si="89"/>
        <v>6.35</v>
      </c>
      <c r="AL14" s="32">
        <v>8</v>
      </c>
      <c r="AM14" s="28"/>
      <c r="AN14" s="1">
        <v>8</v>
      </c>
      <c r="AO14" s="6">
        <f t="shared" si="90"/>
        <v>8</v>
      </c>
      <c r="AP14" s="1">
        <v>6</v>
      </c>
      <c r="AQ14" s="1"/>
      <c r="AR14" s="24">
        <f t="shared" si="91"/>
        <v>7</v>
      </c>
      <c r="AS14" s="10"/>
      <c r="AT14" s="6"/>
      <c r="AU14" s="6">
        <f t="shared" si="92"/>
        <v>0</v>
      </c>
      <c r="AV14" s="6"/>
      <c r="AW14" s="6"/>
      <c r="AX14" s="10">
        <f t="shared" si="93"/>
        <v>0</v>
      </c>
      <c r="AY14" s="56">
        <f t="shared" si="94"/>
        <v>7</v>
      </c>
      <c r="AZ14" s="33">
        <v>8</v>
      </c>
      <c r="BA14" s="6">
        <v>9</v>
      </c>
      <c r="BB14" s="6">
        <v>6.5</v>
      </c>
      <c r="BC14" s="6">
        <v>8.4</v>
      </c>
      <c r="BD14" s="8">
        <f t="shared" si="15"/>
        <v>7.8</v>
      </c>
      <c r="BE14" s="6">
        <v>5.0999999999999996</v>
      </c>
      <c r="BF14" s="6"/>
      <c r="BG14" s="24">
        <f t="shared" si="95"/>
        <v>6.5</v>
      </c>
      <c r="BH14" s="10"/>
      <c r="BI14" s="10"/>
      <c r="BJ14" s="10"/>
      <c r="BK14" s="6"/>
      <c r="BL14" s="8">
        <f t="shared" si="17"/>
        <v>0</v>
      </c>
      <c r="BM14" s="6"/>
      <c r="BN14" s="6"/>
      <c r="BO14" s="10">
        <f t="shared" si="96"/>
        <v>0</v>
      </c>
      <c r="BP14" s="56">
        <f t="shared" si="97"/>
        <v>6.4499999999999993</v>
      </c>
      <c r="BQ14" s="32">
        <v>8</v>
      </c>
      <c r="BR14" s="1">
        <v>8</v>
      </c>
      <c r="BS14" s="1">
        <f t="shared" si="98"/>
        <v>8</v>
      </c>
      <c r="BT14" s="1">
        <v>5</v>
      </c>
      <c r="BU14" s="3"/>
      <c r="BV14" s="24">
        <f t="shared" si="99"/>
        <v>6.5</v>
      </c>
      <c r="BW14" s="10"/>
      <c r="BX14" s="6"/>
      <c r="BY14" s="6">
        <f t="shared" si="100"/>
        <v>0</v>
      </c>
      <c r="BZ14" s="6"/>
      <c r="CA14" s="6"/>
      <c r="CB14" s="10">
        <f t="shared" si="101"/>
        <v>0</v>
      </c>
      <c r="CC14" s="56">
        <f t="shared" si="102"/>
        <v>6.5</v>
      </c>
      <c r="CD14" s="33">
        <v>5</v>
      </c>
      <c r="CE14" s="6">
        <v>5</v>
      </c>
      <c r="CF14" s="6">
        <v>7</v>
      </c>
      <c r="CG14" s="6">
        <v>7</v>
      </c>
      <c r="CH14" s="6">
        <f>ROUND(((CF14+CG14)*2+CE14+CD14)/6,1)</f>
        <v>6.3</v>
      </c>
      <c r="CI14" s="6">
        <v>2.5</v>
      </c>
      <c r="CJ14" s="6">
        <v>6.5</v>
      </c>
      <c r="CK14" s="24">
        <f t="shared" si="103"/>
        <v>6.4</v>
      </c>
      <c r="CL14" s="10"/>
      <c r="CM14" s="6"/>
      <c r="CN14" s="6">
        <f t="shared" si="104"/>
        <v>0</v>
      </c>
      <c r="CO14" s="6"/>
      <c r="CP14" s="6"/>
      <c r="CQ14" s="10">
        <f t="shared" si="105"/>
        <v>0</v>
      </c>
      <c r="CR14" s="56">
        <f t="shared" si="106"/>
        <v>6.4</v>
      </c>
      <c r="CS14" s="1">
        <v>8</v>
      </c>
      <c r="CT14" s="1">
        <v>8</v>
      </c>
      <c r="CU14" s="2">
        <f t="shared" si="107"/>
        <v>8</v>
      </c>
      <c r="CV14" s="1">
        <v>7</v>
      </c>
      <c r="CW14" s="6"/>
      <c r="CX14" s="24">
        <f t="shared" si="31"/>
        <v>7.5</v>
      </c>
      <c r="CY14" s="10"/>
      <c r="CZ14" s="6"/>
      <c r="DA14" s="6">
        <f t="shared" si="108"/>
        <v>0</v>
      </c>
      <c r="DB14" s="6"/>
      <c r="DC14" s="6"/>
      <c r="DD14" s="10">
        <f t="shared" si="109"/>
        <v>0</v>
      </c>
      <c r="DE14" s="56">
        <f t="shared" si="34"/>
        <v>7.5</v>
      </c>
      <c r="DF14" s="33">
        <v>7</v>
      </c>
      <c r="DG14" s="1">
        <v>8</v>
      </c>
      <c r="DH14" s="6">
        <f t="shared" si="35"/>
        <v>7.7</v>
      </c>
      <c r="DI14" s="6">
        <v>7</v>
      </c>
      <c r="DJ14" s="6"/>
      <c r="DK14" s="24">
        <f t="shared" si="36"/>
        <v>7.4</v>
      </c>
      <c r="DL14" s="10"/>
      <c r="DM14" s="6"/>
      <c r="DN14" s="6">
        <f t="shared" si="37"/>
        <v>0</v>
      </c>
      <c r="DO14" s="6"/>
      <c r="DP14" s="6"/>
      <c r="DQ14" s="10">
        <f t="shared" si="38"/>
        <v>0</v>
      </c>
      <c r="DR14" s="56">
        <f t="shared" si="39"/>
        <v>7.35</v>
      </c>
      <c r="DS14" s="1">
        <v>7</v>
      </c>
      <c r="DT14" s="1">
        <v>8</v>
      </c>
      <c r="DU14" s="1">
        <f t="shared" si="110"/>
        <v>7.666666666666667</v>
      </c>
      <c r="DV14" s="1">
        <v>8</v>
      </c>
      <c r="DW14" s="4"/>
      <c r="DX14" s="24">
        <f t="shared" si="111"/>
        <v>7.8</v>
      </c>
      <c r="DY14" s="10"/>
      <c r="DZ14" s="6"/>
      <c r="EA14" s="6">
        <f t="shared" si="112"/>
        <v>0</v>
      </c>
      <c r="EB14" s="6"/>
      <c r="EC14" s="6"/>
      <c r="ED14" s="10">
        <f t="shared" si="113"/>
        <v>0</v>
      </c>
      <c r="EE14" s="56">
        <f t="shared" si="114"/>
        <v>7.8333333333333339</v>
      </c>
      <c r="EF14" s="3">
        <v>4</v>
      </c>
      <c r="EG14" s="3">
        <v>6</v>
      </c>
      <c r="EH14" s="3">
        <f t="shared" si="115"/>
        <v>5.333333333333333</v>
      </c>
      <c r="EI14" s="3">
        <v>7</v>
      </c>
      <c r="EJ14" s="3"/>
      <c r="EK14" s="24">
        <f t="shared" si="76"/>
        <v>6.2</v>
      </c>
      <c r="EL14" s="10"/>
      <c r="EM14" s="6"/>
      <c r="EN14" s="6">
        <f t="shared" si="116"/>
        <v>0</v>
      </c>
      <c r="EO14" s="6"/>
      <c r="EP14" s="6"/>
      <c r="EQ14" s="10">
        <f t="shared" si="77"/>
        <v>0</v>
      </c>
      <c r="ER14" s="56">
        <f t="shared" si="117"/>
        <v>6.1666666666666661</v>
      </c>
      <c r="ES14" s="1">
        <v>9</v>
      </c>
      <c r="ET14" s="1">
        <v>7</v>
      </c>
      <c r="EU14" s="1">
        <f t="shared" si="118"/>
        <v>7.666666666666667</v>
      </c>
      <c r="EV14" s="3">
        <v>6</v>
      </c>
      <c r="EW14" s="6"/>
      <c r="EX14" s="24">
        <f t="shared" si="50"/>
        <v>6.8</v>
      </c>
      <c r="EY14" s="10"/>
      <c r="EZ14" s="6"/>
      <c r="FA14" s="6">
        <f t="shared" si="119"/>
        <v>0</v>
      </c>
      <c r="FB14" s="6"/>
      <c r="FC14" s="6"/>
      <c r="FD14" s="10">
        <f t="shared" si="52"/>
        <v>0</v>
      </c>
      <c r="FE14" s="56">
        <f t="shared" si="120"/>
        <v>6.8333333333333339</v>
      </c>
      <c r="FF14" s="1">
        <v>7</v>
      </c>
      <c r="FG14" s="1">
        <v>7</v>
      </c>
      <c r="FH14" s="6">
        <f>(FG14*2+FF14)/3</f>
        <v>7</v>
      </c>
      <c r="FI14" s="1">
        <v>4</v>
      </c>
      <c r="FJ14" s="1"/>
      <c r="FK14" s="24">
        <f t="shared" si="54"/>
        <v>5.5</v>
      </c>
      <c r="FL14" s="10"/>
      <c r="FM14" s="6"/>
      <c r="FN14" s="6">
        <f t="shared" si="121"/>
        <v>0</v>
      </c>
      <c r="FO14" s="6"/>
      <c r="FP14" s="6"/>
      <c r="FQ14" s="10">
        <f t="shared" si="78"/>
        <v>0</v>
      </c>
      <c r="FR14" s="56">
        <f t="shared" ref="FR14:FR34" si="125">IF(FN14=0,(MAX(FI14,FJ14)+FH14)/2,(MAX(FO14,FP14)+FN14)/2)</f>
        <v>5.5</v>
      </c>
      <c r="FS14" s="28">
        <v>7</v>
      </c>
      <c r="FT14" s="28">
        <v>7</v>
      </c>
      <c r="FU14" s="6">
        <f t="shared" si="122"/>
        <v>7</v>
      </c>
      <c r="FV14" s="6">
        <v>7</v>
      </c>
      <c r="FW14" s="114"/>
      <c r="FX14" s="24">
        <f t="shared" si="79"/>
        <v>7</v>
      </c>
      <c r="FY14" s="10"/>
      <c r="FZ14" s="6"/>
      <c r="GA14" s="6">
        <f t="shared" si="123"/>
        <v>0</v>
      </c>
      <c r="GB14" s="6"/>
      <c r="GC14" s="6"/>
      <c r="GD14" s="10">
        <f t="shared" si="80"/>
        <v>0</v>
      </c>
      <c r="GE14" s="56">
        <f t="shared" si="124"/>
        <v>7</v>
      </c>
      <c r="GF14" s="28">
        <v>8</v>
      </c>
      <c r="GG14" s="28">
        <v>8</v>
      </c>
      <c r="GH14" s="6">
        <f t="shared" si="62"/>
        <v>8</v>
      </c>
      <c r="GI14" s="6">
        <v>7</v>
      </c>
      <c r="GJ14" s="6"/>
      <c r="GK14" s="24">
        <f t="shared" si="63"/>
        <v>7.5</v>
      </c>
      <c r="GL14" s="10"/>
      <c r="GM14" s="6"/>
      <c r="GN14" s="6">
        <f t="shared" si="64"/>
        <v>0</v>
      </c>
      <c r="GO14" s="6"/>
      <c r="GP14" s="6"/>
      <c r="GQ14" s="10">
        <f t="shared" si="65"/>
        <v>0</v>
      </c>
      <c r="GR14" s="56">
        <f t="shared" si="66"/>
        <v>7.5</v>
      </c>
      <c r="GS14" s="28"/>
      <c r="GT14" s="28"/>
      <c r="GU14" s="6">
        <f t="shared" si="75"/>
        <v>0</v>
      </c>
      <c r="GV14" s="6"/>
      <c r="GW14" s="11"/>
      <c r="GX14" s="24">
        <f t="shared" si="67"/>
        <v>0</v>
      </c>
      <c r="GY14" s="10"/>
      <c r="GZ14" s="6"/>
      <c r="HA14" s="6">
        <f t="shared" si="68"/>
        <v>0</v>
      </c>
      <c r="HB14" s="6"/>
      <c r="HC14" s="6"/>
      <c r="HD14" s="10">
        <f t="shared" si="69"/>
        <v>0</v>
      </c>
      <c r="HE14" s="56">
        <f t="shared" si="70"/>
        <v>0</v>
      </c>
      <c r="HF14" s="2">
        <f t="shared" si="71"/>
        <v>6.5</v>
      </c>
      <c r="HG14" s="83" t="str">
        <f t="shared" si="72"/>
        <v>TB KHÁ</v>
      </c>
    </row>
    <row r="15" spans="1:215" s="113" customFormat="1" ht="21" customHeight="1">
      <c r="A15" s="25">
        <v>6</v>
      </c>
      <c r="B15" s="166" t="s">
        <v>61</v>
      </c>
      <c r="C15" s="123" t="s">
        <v>64</v>
      </c>
      <c r="D15" s="123" t="str">
        <f t="shared" si="0"/>
        <v>123MR2588</v>
      </c>
      <c r="E15" s="127" t="s">
        <v>330</v>
      </c>
      <c r="F15" s="128" t="s">
        <v>133</v>
      </c>
      <c r="G15" s="167" t="s">
        <v>329</v>
      </c>
      <c r="H15" s="34"/>
      <c r="I15" s="6"/>
      <c r="J15" s="6"/>
      <c r="K15" s="6"/>
      <c r="L15" s="8">
        <f t="shared" si="1"/>
        <v>0</v>
      </c>
      <c r="M15" s="6"/>
      <c r="N15" s="6"/>
      <c r="O15" s="24">
        <f t="shared" si="81"/>
        <v>0</v>
      </c>
      <c r="P15" s="10"/>
      <c r="Q15" s="10"/>
      <c r="R15" s="10"/>
      <c r="S15" s="6"/>
      <c r="T15" s="6">
        <f t="shared" si="82"/>
        <v>0</v>
      </c>
      <c r="U15" s="6"/>
      <c r="V15" s="6"/>
      <c r="W15" s="10">
        <f t="shared" si="83"/>
        <v>0</v>
      </c>
      <c r="X15" s="56">
        <f t="shared" si="84"/>
        <v>0</v>
      </c>
      <c r="Y15" s="33">
        <v>8</v>
      </c>
      <c r="Z15" s="6">
        <v>5</v>
      </c>
      <c r="AA15" s="1">
        <f t="shared" si="85"/>
        <v>6</v>
      </c>
      <c r="AB15" s="1">
        <v>6</v>
      </c>
      <c r="AC15" s="6"/>
      <c r="AD15" s="24">
        <f t="shared" si="86"/>
        <v>6</v>
      </c>
      <c r="AE15" s="10"/>
      <c r="AF15" s="6"/>
      <c r="AG15" s="6">
        <f t="shared" si="87"/>
        <v>0</v>
      </c>
      <c r="AH15" s="6"/>
      <c r="AI15" s="6"/>
      <c r="AJ15" s="10">
        <f t="shared" si="88"/>
        <v>0</v>
      </c>
      <c r="AK15" s="56">
        <f t="shared" si="89"/>
        <v>6</v>
      </c>
      <c r="AL15" s="73">
        <v>7</v>
      </c>
      <c r="AM15" s="29"/>
      <c r="AN15" s="31">
        <v>6</v>
      </c>
      <c r="AO15" s="31">
        <f t="shared" si="90"/>
        <v>6.3</v>
      </c>
      <c r="AP15" s="45"/>
      <c r="AQ15" s="31">
        <v>0</v>
      </c>
      <c r="AR15" s="36">
        <f t="shared" si="91"/>
        <v>3.2</v>
      </c>
      <c r="AS15" s="10"/>
      <c r="AT15" s="6"/>
      <c r="AU15" s="6">
        <f t="shared" si="92"/>
        <v>0</v>
      </c>
      <c r="AV15" s="6"/>
      <c r="AW15" s="6"/>
      <c r="AX15" s="10">
        <f t="shared" si="93"/>
        <v>0</v>
      </c>
      <c r="AY15" s="36">
        <f t="shared" si="94"/>
        <v>3.15</v>
      </c>
      <c r="AZ15" s="33">
        <v>7</v>
      </c>
      <c r="BA15" s="6">
        <v>6</v>
      </c>
      <c r="BB15" s="6">
        <v>4.2</v>
      </c>
      <c r="BC15" s="6">
        <v>7.8</v>
      </c>
      <c r="BD15" s="8">
        <f t="shared" si="15"/>
        <v>6.2</v>
      </c>
      <c r="BE15" s="6">
        <v>5.5</v>
      </c>
      <c r="BF15" s="6"/>
      <c r="BG15" s="24">
        <f t="shared" si="95"/>
        <v>5.9</v>
      </c>
      <c r="BH15" s="10"/>
      <c r="BI15" s="10"/>
      <c r="BJ15" s="10"/>
      <c r="BK15" s="6"/>
      <c r="BL15" s="8">
        <f t="shared" si="17"/>
        <v>0</v>
      </c>
      <c r="BM15" s="6"/>
      <c r="BN15" s="6"/>
      <c r="BO15" s="10">
        <f t="shared" si="96"/>
        <v>0</v>
      </c>
      <c r="BP15" s="56">
        <f t="shared" si="97"/>
        <v>5.85</v>
      </c>
      <c r="BQ15" s="73">
        <v>7</v>
      </c>
      <c r="BR15" s="31">
        <v>7</v>
      </c>
      <c r="BS15" s="31">
        <f t="shared" si="98"/>
        <v>7</v>
      </c>
      <c r="BT15" s="31">
        <v>1</v>
      </c>
      <c r="BU15" s="29">
        <v>0</v>
      </c>
      <c r="BV15" s="36">
        <f t="shared" si="99"/>
        <v>4</v>
      </c>
      <c r="BW15" s="10"/>
      <c r="BX15" s="6"/>
      <c r="BY15" s="6">
        <f t="shared" si="100"/>
        <v>0</v>
      </c>
      <c r="BZ15" s="6"/>
      <c r="CA15" s="6"/>
      <c r="CB15" s="10">
        <f t="shared" si="101"/>
        <v>0</v>
      </c>
      <c r="CC15" s="36">
        <f t="shared" si="102"/>
        <v>4</v>
      </c>
      <c r="CD15" s="33"/>
      <c r="CE15" s="6"/>
      <c r="CF15" s="6"/>
      <c r="CG15" s="6"/>
      <c r="CH15" s="6"/>
      <c r="CI15" s="6"/>
      <c r="CJ15" s="6"/>
      <c r="CK15" s="24">
        <f t="shared" si="103"/>
        <v>0</v>
      </c>
      <c r="CL15" s="10"/>
      <c r="CM15" s="6"/>
      <c r="CN15" s="6">
        <f t="shared" si="104"/>
        <v>0</v>
      </c>
      <c r="CO15" s="6"/>
      <c r="CP15" s="6"/>
      <c r="CQ15" s="10">
        <f t="shared" si="105"/>
        <v>0</v>
      </c>
      <c r="CR15" s="56">
        <f t="shared" si="106"/>
        <v>0</v>
      </c>
      <c r="CS15" s="1">
        <v>7</v>
      </c>
      <c r="CT15" s="1">
        <v>8</v>
      </c>
      <c r="CU15" s="2">
        <f t="shared" si="107"/>
        <v>7.7</v>
      </c>
      <c r="CV15" s="1">
        <v>7</v>
      </c>
      <c r="CW15" s="6"/>
      <c r="CX15" s="24">
        <f t="shared" si="31"/>
        <v>7.4</v>
      </c>
      <c r="CY15" s="10"/>
      <c r="CZ15" s="6"/>
      <c r="DA15" s="6">
        <f t="shared" si="108"/>
        <v>0</v>
      </c>
      <c r="DB15" s="6"/>
      <c r="DC15" s="6"/>
      <c r="DD15" s="10">
        <f t="shared" si="109"/>
        <v>0</v>
      </c>
      <c r="DE15" s="56">
        <f t="shared" si="34"/>
        <v>7.35</v>
      </c>
      <c r="DF15" s="33">
        <v>7</v>
      </c>
      <c r="DG15" s="1">
        <v>7</v>
      </c>
      <c r="DH15" s="6">
        <f t="shared" si="35"/>
        <v>7</v>
      </c>
      <c r="DI15" s="6">
        <v>6</v>
      </c>
      <c r="DJ15" s="6"/>
      <c r="DK15" s="24">
        <f t="shared" si="36"/>
        <v>6.5</v>
      </c>
      <c r="DL15" s="10"/>
      <c r="DM15" s="6"/>
      <c r="DN15" s="6">
        <f t="shared" si="37"/>
        <v>0</v>
      </c>
      <c r="DO15" s="6"/>
      <c r="DP15" s="6"/>
      <c r="DQ15" s="10">
        <f t="shared" si="38"/>
        <v>0</v>
      </c>
      <c r="DR15" s="56">
        <f t="shared" si="39"/>
        <v>6.5</v>
      </c>
      <c r="DS15" s="1"/>
      <c r="DT15" s="1"/>
      <c r="DU15" s="1">
        <f t="shared" si="110"/>
        <v>0</v>
      </c>
      <c r="DV15" s="1"/>
      <c r="DW15" s="4"/>
      <c r="DX15" s="24">
        <f t="shared" si="111"/>
        <v>0</v>
      </c>
      <c r="DY15" s="10"/>
      <c r="DZ15" s="6"/>
      <c r="EA15" s="6">
        <f t="shared" si="112"/>
        <v>0</v>
      </c>
      <c r="EB15" s="6"/>
      <c r="EC15" s="6"/>
      <c r="ED15" s="10">
        <f t="shared" si="113"/>
        <v>0</v>
      </c>
      <c r="EE15" s="56">
        <f t="shared" si="114"/>
        <v>0</v>
      </c>
      <c r="EF15" s="3"/>
      <c r="EG15" s="3"/>
      <c r="EH15" s="3">
        <f t="shared" si="115"/>
        <v>0</v>
      </c>
      <c r="EI15" s="3"/>
      <c r="EJ15" s="3"/>
      <c r="EK15" s="24">
        <f t="shared" si="76"/>
        <v>0</v>
      </c>
      <c r="EL15" s="10"/>
      <c r="EM15" s="6"/>
      <c r="EN15" s="6">
        <f t="shared" si="116"/>
        <v>0</v>
      </c>
      <c r="EO15" s="6"/>
      <c r="EP15" s="6"/>
      <c r="EQ15" s="10">
        <f t="shared" si="77"/>
        <v>0</v>
      </c>
      <c r="ER15" s="56">
        <f t="shared" si="117"/>
        <v>0</v>
      </c>
      <c r="ES15" s="1"/>
      <c r="ET15" s="1"/>
      <c r="EU15" s="1">
        <f t="shared" si="118"/>
        <v>0</v>
      </c>
      <c r="EV15" s="3"/>
      <c r="EW15" s="6"/>
      <c r="EX15" s="24">
        <f t="shared" si="50"/>
        <v>0</v>
      </c>
      <c r="EY15" s="10"/>
      <c r="EZ15" s="6"/>
      <c r="FA15" s="6">
        <f t="shared" si="119"/>
        <v>0</v>
      </c>
      <c r="FB15" s="6"/>
      <c r="FC15" s="6"/>
      <c r="FD15" s="10">
        <f t="shared" si="52"/>
        <v>0</v>
      </c>
      <c r="FE15" s="56">
        <f t="shared" si="120"/>
        <v>0</v>
      </c>
      <c r="FF15" s="1"/>
      <c r="FG15" s="1"/>
      <c r="FH15" s="1">
        <f t="shared" ref="FH15:FH34" si="126">(FG15*2+FF15)/3</f>
        <v>0</v>
      </c>
      <c r="FI15" s="1"/>
      <c r="FJ15" s="1"/>
      <c r="FK15" s="24">
        <f t="shared" si="54"/>
        <v>0</v>
      </c>
      <c r="FL15" s="10"/>
      <c r="FM15" s="6"/>
      <c r="FN15" s="6">
        <f t="shared" si="121"/>
        <v>0</v>
      </c>
      <c r="FO15" s="6"/>
      <c r="FP15" s="6"/>
      <c r="FQ15" s="10">
        <f t="shared" si="78"/>
        <v>0</v>
      </c>
      <c r="FR15" s="56">
        <f t="shared" si="125"/>
        <v>0</v>
      </c>
      <c r="FS15" s="28"/>
      <c r="FT15" s="28"/>
      <c r="FU15" s="6">
        <f t="shared" si="122"/>
        <v>0</v>
      </c>
      <c r="FV15" s="6"/>
      <c r="FW15" s="114"/>
      <c r="FX15" s="24">
        <f t="shared" si="79"/>
        <v>0</v>
      </c>
      <c r="FY15" s="10"/>
      <c r="FZ15" s="6"/>
      <c r="GA15" s="6">
        <f t="shared" si="123"/>
        <v>0</v>
      </c>
      <c r="GB15" s="6"/>
      <c r="GC15" s="6"/>
      <c r="GD15" s="10">
        <f t="shared" si="80"/>
        <v>0</v>
      </c>
      <c r="GE15" s="56">
        <f t="shared" si="124"/>
        <v>0</v>
      </c>
      <c r="GF15" s="28"/>
      <c r="GG15" s="28"/>
      <c r="GH15" s="6">
        <f t="shared" si="62"/>
        <v>0</v>
      </c>
      <c r="GI15" s="6"/>
      <c r="GJ15" s="6"/>
      <c r="GK15" s="24">
        <f t="shared" si="63"/>
        <v>0</v>
      </c>
      <c r="GL15" s="10"/>
      <c r="GM15" s="6"/>
      <c r="GN15" s="6">
        <f t="shared" si="64"/>
        <v>0</v>
      </c>
      <c r="GO15" s="6"/>
      <c r="GP15" s="6"/>
      <c r="GQ15" s="10">
        <f t="shared" si="65"/>
        <v>0</v>
      </c>
      <c r="GR15" s="56">
        <f t="shared" si="66"/>
        <v>0</v>
      </c>
      <c r="GS15" s="28"/>
      <c r="GT15" s="28"/>
      <c r="GU15" s="6">
        <f t="shared" si="75"/>
        <v>0</v>
      </c>
      <c r="GV15" s="6"/>
      <c r="GW15" s="11"/>
      <c r="GX15" s="24">
        <f t="shared" si="67"/>
        <v>0</v>
      </c>
      <c r="GY15" s="10"/>
      <c r="GZ15" s="6"/>
      <c r="HA15" s="6">
        <f t="shared" si="68"/>
        <v>0</v>
      </c>
      <c r="HB15" s="6"/>
      <c r="HC15" s="6"/>
      <c r="HD15" s="10">
        <f t="shared" si="69"/>
        <v>0</v>
      </c>
      <c r="HE15" s="56">
        <f t="shared" si="70"/>
        <v>0</v>
      </c>
      <c r="HF15" s="2">
        <f t="shared" si="71"/>
        <v>1.9</v>
      </c>
      <c r="HG15" s="83" t="str">
        <f t="shared" si="72"/>
        <v>KÉM</v>
      </c>
    </row>
    <row r="16" spans="1:215" s="113" customFormat="1" ht="21" customHeight="1">
      <c r="A16" s="25">
        <v>7</v>
      </c>
      <c r="B16" s="166" t="s">
        <v>61</v>
      </c>
      <c r="C16" s="123" t="s">
        <v>65</v>
      </c>
      <c r="D16" s="123" t="str">
        <f t="shared" si="0"/>
        <v>123MR2589</v>
      </c>
      <c r="E16" s="127" t="s">
        <v>328</v>
      </c>
      <c r="F16" s="128" t="s">
        <v>241</v>
      </c>
      <c r="G16" s="167" t="s">
        <v>327</v>
      </c>
      <c r="H16" s="34">
        <v>7</v>
      </c>
      <c r="I16" s="6">
        <v>9</v>
      </c>
      <c r="J16" s="6">
        <v>9</v>
      </c>
      <c r="K16" s="6">
        <v>7</v>
      </c>
      <c r="L16" s="8">
        <f t="shared" si="1"/>
        <v>8</v>
      </c>
      <c r="M16" s="6">
        <v>5</v>
      </c>
      <c r="N16" s="6"/>
      <c r="O16" s="24">
        <f t="shared" si="81"/>
        <v>6.5</v>
      </c>
      <c r="P16" s="10"/>
      <c r="Q16" s="10"/>
      <c r="R16" s="10"/>
      <c r="S16" s="6"/>
      <c r="T16" s="6">
        <f t="shared" si="82"/>
        <v>0</v>
      </c>
      <c r="U16" s="6"/>
      <c r="V16" s="6"/>
      <c r="W16" s="10">
        <f t="shared" si="83"/>
        <v>0</v>
      </c>
      <c r="X16" s="56">
        <f t="shared" si="84"/>
        <v>6.5</v>
      </c>
      <c r="Y16" s="33">
        <v>6</v>
      </c>
      <c r="Z16" s="6">
        <v>5</v>
      </c>
      <c r="AA16" s="1">
        <f t="shared" si="85"/>
        <v>5.3</v>
      </c>
      <c r="AB16" s="1">
        <v>8</v>
      </c>
      <c r="AC16" s="6"/>
      <c r="AD16" s="24">
        <f t="shared" si="86"/>
        <v>6.7</v>
      </c>
      <c r="AE16" s="10"/>
      <c r="AF16" s="6"/>
      <c r="AG16" s="6">
        <f t="shared" si="87"/>
        <v>0</v>
      </c>
      <c r="AH16" s="6"/>
      <c r="AI16" s="6"/>
      <c r="AJ16" s="10">
        <f t="shared" si="88"/>
        <v>0</v>
      </c>
      <c r="AK16" s="56">
        <f t="shared" si="89"/>
        <v>6.65</v>
      </c>
      <c r="AL16" s="33">
        <v>6</v>
      </c>
      <c r="AM16" s="28"/>
      <c r="AN16" s="6">
        <v>7</v>
      </c>
      <c r="AO16" s="6">
        <f t="shared" si="90"/>
        <v>6.7</v>
      </c>
      <c r="AP16" s="43">
        <v>5</v>
      </c>
      <c r="AQ16" s="43"/>
      <c r="AR16" s="24">
        <f t="shared" si="91"/>
        <v>5.9</v>
      </c>
      <c r="AS16" s="10"/>
      <c r="AT16" s="6"/>
      <c r="AU16" s="6">
        <f t="shared" si="92"/>
        <v>0</v>
      </c>
      <c r="AV16" s="6"/>
      <c r="AW16" s="6"/>
      <c r="AX16" s="10">
        <f t="shared" si="93"/>
        <v>0</v>
      </c>
      <c r="AY16" s="56">
        <f t="shared" si="94"/>
        <v>5.85</v>
      </c>
      <c r="AZ16" s="33">
        <v>7</v>
      </c>
      <c r="BA16" s="6">
        <v>8</v>
      </c>
      <c r="BB16" s="6">
        <v>7</v>
      </c>
      <c r="BC16" s="6">
        <v>6.4</v>
      </c>
      <c r="BD16" s="8">
        <f t="shared" si="15"/>
        <v>7</v>
      </c>
      <c r="BE16" s="6">
        <v>5.4</v>
      </c>
      <c r="BF16" s="6"/>
      <c r="BG16" s="24">
        <f t="shared" si="95"/>
        <v>6.2</v>
      </c>
      <c r="BH16" s="10"/>
      <c r="BI16" s="10"/>
      <c r="BJ16" s="10"/>
      <c r="BK16" s="6"/>
      <c r="BL16" s="8">
        <f t="shared" si="17"/>
        <v>0</v>
      </c>
      <c r="BM16" s="6"/>
      <c r="BN16" s="6"/>
      <c r="BO16" s="10">
        <f t="shared" si="96"/>
        <v>0</v>
      </c>
      <c r="BP16" s="56">
        <f t="shared" si="97"/>
        <v>6.2</v>
      </c>
      <c r="BQ16" s="32">
        <v>9</v>
      </c>
      <c r="BR16" s="1">
        <v>9</v>
      </c>
      <c r="BS16" s="1">
        <f t="shared" si="98"/>
        <v>9</v>
      </c>
      <c r="BT16" s="1">
        <v>1</v>
      </c>
      <c r="BU16" s="3"/>
      <c r="BV16" s="24">
        <f t="shared" si="99"/>
        <v>5</v>
      </c>
      <c r="BW16" s="10"/>
      <c r="BX16" s="6"/>
      <c r="BY16" s="6">
        <f t="shared" si="100"/>
        <v>0</v>
      </c>
      <c r="BZ16" s="6"/>
      <c r="CA16" s="6"/>
      <c r="CB16" s="10">
        <f t="shared" si="101"/>
        <v>0</v>
      </c>
      <c r="CC16" s="56">
        <f t="shared" si="102"/>
        <v>5</v>
      </c>
      <c r="CD16" s="33">
        <v>6</v>
      </c>
      <c r="CE16" s="6">
        <v>6</v>
      </c>
      <c r="CF16" s="6">
        <v>5</v>
      </c>
      <c r="CG16" s="6">
        <v>5</v>
      </c>
      <c r="CH16" s="6">
        <f>ROUND(((CF16+CG16)*2+CE16+CD16)/6,1)</f>
        <v>5.3</v>
      </c>
      <c r="CI16" s="6">
        <v>2</v>
      </c>
      <c r="CJ16" s="6">
        <v>8</v>
      </c>
      <c r="CK16" s="24">
        <f t="shared" si="103"/>
        <v>6.7</v>
      </c>
      <c r="CL16" s="10"/>
      <c r="CM16" s="6"/>
      <c r="CN16" s="6">
        <f t="shared" si="104"/>
        <v>0</v>
      </c>
      <c r="CO16" s="6"/>
      <c r="CP16" s="6"/>
      <c r="CQ16" s="10">
        <f t="shared" si="105"/>
        <v>0</v>
      </c>
      <c r="CR16" s="56">
        <f t="shared" si="106"/>
        <v>6.65</v>
      </c>
      <c r="CS16" s="1">
        <v>9</v>
      </c>
      <c r="CT16" s="1">
        <v>8</v>
      </c>
      <c r="CU16" s="2">
        <f t="shared" si="107"/>
        <v>8.3000000000000007</v>
      </c>
      <c r="CV16" s="1">
        <v>7</v>
      </c>
      <c r="CW16" s="6"/>
      <c r="CX16" s="24">
        <f t="shared" si="31"/>
        <v>7.7</v>
      </c>
      <c r="CY16" s="10"/>
      <c r="CZ16" s="6"/>
      <c r="DA16" s="6">
        <f t="shared" si="108"/>
        <v>0</v>
      </c>
      <c r="DB16" s="6"/>
      <c r="DC16" s="6"/>
      <c r="DD16" s="10">
        <f t="shared" si="109"/>
        <v>0</v>
      </c>
      <c r="DE16" s="56">
        <f t="shared" si="34"/>
        <v>7.65</v>
      </c>
      <c r="DF16" s="33">
        <v>7</v>
      </c>
      <c r="DG16" s="1">
        <v>7</v>
      </c>
      <c r="DH16" s="6">
        <f t="shared" si="35"/>
        <v>7</v>
      </c>
      <c r="DI16" s="6">
        <v>7</v>
      </c>
      <c r="DJ16" s="6"/>
      <c r="DK16" s="24">
        <f t="shared" si="36"/>
        <v>7</v>
      </c>
      <c r="DL16" s="10"/>
      <c r="DM16" s="6"/>
      <c r="DN16" s="6">
        <f t="shared" si="37"/>
        <v>0</v>
      </c>
      <c r="DO16" s="6"/>
      <c r="DP16" s="6"/>
      <c r="DQ16" s="10">
        <f t="shared" si="38"/>
        <v>0</v>
      </c>
      <c r="DR16" s="56">
        <f t="shared" si="39"/>
        <v>7</v>
      </c>
      <c r="DS16" s="1">
        <v>6</v>
      </c>
      <c r="DT16" s="1">
        <v>6</v>
      </c>
      <c r="DU16" s="1">
        <f t="shared" si="110"/>
        <v>6</v>
      </c>
      <c r="DV16" s="1">
        <v>8</v>
      </c>
      <c r="DW16" s="4"/>
      <c r="DX16" s="24">
        <f t="shared" si="111"/>
        <v>7</v>
      </c>
      <c r="DY16" s="10"/>
      <c r="DZ16" s="6"/>
      <c r="EA16" s="6">
        <f t="shared" si="112"/>
        <v>0</v>
      </c>
      <c r="EB16" s="6"/>
      <c r="EC16" s="6"/>
      <c r="ED16" s="10">
        <f t="shared" si="113"/>
        <v>0</v>
      </c>
      <c r="EE16" s="56">
        <f t="shared" si="114"/>
        <v>7</v>
      </c>
      <c r="EF16" s="3">
        <v>7</v>
      </c>
      <c r="EG16" s="3">
        <v>8</v>
      </c>
      <c r="EH16" s="3">
        <f t="shared" si="115"/>
        <v>7.666666666666667</v>
      </c>
      <c r="EI16" s="3">
        <v>5</v>
      </c>
      <c r="EJ16" s="3"/>
      <c r="EK16" s="24">
        <f t="shared" si="76"/>
        <v>6.3</v>
      </c>
      <c r="EL16" s="10"/>
      <c r="EM16" s="6"/>
      <c r="EN16" s="6">
        <f t="shared" si="116"/>
        <v>0</v>
      </c>
      <c r="EO16" s="6"/>
      <c r="EP16" s="6"/>
      <c r="EQ16" s="10">
        <f t="shared" si="77"/>
        <v>0</v>
      </c>
      <c r="ER16" s="56">
        <f t="shared" si="117"/>
        <v>6.3333333333333339</v>
      </c>
      <c r="ES16" s="1">
        <v>8</v>
      </c>
      <c r="ET16" s="1">
        <v>7</v>
      </c>
      <c r="EU16" s="1">
        <f t="shared" si="118"/>
        <v>7.333333333333333</v>
      </c>
      <c r="EV16" s="3">
        <v>7</v>
      </c>
      <c r="EW16" s="6"/>
      <c r="EX16" s="24">
        <f t="shared" si="50"/>
        <v>7.2</v>
      </c>
      <c r="EY16" s="10"/>
      <c r="EZ16" s="6"/>
      <c r="FA16" s="6">
        <f t="shared" si="119"/>
        <v>0</v>
      </c>
      <c r="FB16" s="6"/>
      <c r="FC16" s="6"/>
      <c r="FD16" s="10">
        <f t="shared" si="52"/>
        <v>0</v>
      </c>
      <c r="FE16" s="56">
        <f t="shared" si="120"/>
        <v>7.1666666666666661</v>
      </c>
      <c r="FF16" s="1">
        <v>7</v>
      </c>
      <c r="FG16" s="1">
        <v>6</v>
      </c>
      <c r="FH16" s="1">
        <f t="shared" si="126"/>
        <v>6.333333333333333</v>
      </c>
      <c r="FI16" s="1">
        <v>6</v>
      </c>
      <c r="FJ16" s="1"/>
      <c r="FK16" s="24">
        <f t="shared" si="54"/>
        <v>6.2</v>
      </c>
      <c r="FL16" s="10"/>
      <c r="FM16" s="6"/>
      <c r="FN16" s="6">
        <f t="shared" si="121"/>
        <v>0</v>
      </c>
      <c r="FO16" s="6"/>
      <c r="FP16" s="6"/>
      <c r="FQ16" s="10">
        <f t="shared" si="78"/>
        <v>0</v>
      </c>
      <c r="FR16" s="56">
        <f t="shared" si="125"/>
        <v>6.1666666666666661</v>
      </c>
      <c r="FS16" s="28">
        <v>9</v>
      </c>
      <c r="FT16" s="28">
        <v>6</v>
      </c>
      <c r="FU16" s="6">
        <f t="shared" si="122"/>
        <v>7</v>
      </c>
      <c r="FV16" s="6">
        <v>7</v>
      </c>
      <c r="FW16" s="114"/>
      <c r="FX16" s="24">
        <f t="shared" si="79"/>
        <v>7</v>
      </c>
      <c r="FY16" s="10"/>
      <c r="FZ16" s="6"/>
      <c r="GA16" s="6">
        <f t="shared" si="123"/>
        <v>0</v>
      </c>
      <c r="GB16" s="6"/>
      <c r="GC16" s="6"/>
      <c r="GD16" s="10">
        <f t="shared" si="80"/>
        <v>0</v>
      </c>
      <c r="GE16" s="56">
        <f t="shared" si="124"/>
        <v>7</v>
      </c>
      <c r="GF16" s="28">
        <v>8</v>
      </c>
      <c r="GG16" s="28">
        <v>8</v>
      </c>
      <c r="GH16" s="6">
        <f t="shared" si="62"/>
        <v>8</v>
      </c>
      <c r="GI16" s="6">
        <v>7</v>
      </c>
      <c r="GJ16" s="6"/>
      <c r="GK16" s="24">
        <f t="shared" si="63"/>
        <v>7.5</v>
      </c>
      <c r="GL16" s="10"/>
      <c r="GM16" s="6"/>
      <c r="GN16" s="6">
        <f t="shared" si="64"/>
        <v>0</v>
      </c>
      <c r="GO16" s="6"/>
      <c r="GP16" s="6"/>
      <c r="GQ16" s="10">
        <f t="shared" si="65"/>
        <v>0</v>
      </c>
      <c r="GR16" s="56">
        <f t="shared" si="66"/>
        <v>7.5</v>
      </c>
      <c r="GS16" s="28"/>
      <c r="GT16" s="28"/>
      <c r="GU16" s="6">
        <f t="shared" si="75"/>
        <v>0</v>
      </c>
      <c r="GV16" s="6"/>
      <c r="GW16" s="11"/>
      <c r="GX16" s="24">
        <f t="shared" si="67"/>
        <v>0</v>
      </c>
      <c r="GY16" s="10"/>
      <c r="GZ16" s="6"/>
      <c r="HA16" s="6">
        <f t="shared" si="68"/>
        <v>0</v>
      </c>
      <c r="HB16" s="6"/>
      <c r="HC16" s="6"/>
      <c r="HD16" s="10">
        <f t="shared" si="69"/>
        <v>0</v>
      </c>
      <c r="HE16" s="56">
        <f t="shared" si="70"/>
        <v>0</v>
      </c>
      <c r="HF16" s="2">
        <f t="shared" si="71"/>
        <v>6.2</v>
      </c>
      <c r="HG16" s="83" t="str">
        <f t="shared" si="72"/>
        <v>TB KHÁ</v>
      </c>
    </row>
    <row r="17" spans="1:215" s="113" customFormat="1" ht="21" customHeight="1">
      <c r="A17" s="25">
        <v>8</v>
      </c>
      <c r="B17" s="166" t="s">
        <v>61</v>
      </c>
      <c r="C17" s="123" t="s">
        <v>66</v>
      </c>
      <c r="D17" s="123" t="str">
        <f t="shared" ref="D17:D34" si="127">B17&amp;C17</f>
        <v>123MR2591</v>
      </c>
      <c r="E17" s="127" t="s">
        <v>326</v>
      </c>
      <c r="F17" s="128" t="s">
        <v>180</v>
      </c>
      <c r="G17" s="167" t="s">
        <v>325</v>
      </c>
      <c r="H17" s="34">
        <v>6</v>
      </c>
      <c r="I17" s="6">
        <v>6</v>
      </c>
      <c r="J17" s="6">
        <v>7</v>
      </c>
      <c r="K17" s="6">
        <v>7</v>
      </c>
      <c r="L17" s="8">
        <f t="shared" ref="L17:L34" si="128">ROUND((H17+I17+J17*2+K17*2)/6,1)</f>
        <v>6.7</v>
      </c>
      <c r="M17" s="6">
        <v>6</v>
      </c>
      <c r="N17" s="6"/>
      <c r="O17" s="24">
        <f t="shared" si="81"/>
        <v>6.4</v>
      </c>
      <c r="P17" s="10"/>
      <c r="Q17" s="10"/>
      <c r="R17" s="10"/>
      <c r="S17" s="6"/>
      <c r="T17" s="6">
        <f t="shared" si="82"/>
        <v>0</v>
      </c>
      <c r="U17" s="6"/>
      <c r="V17" s="6"/>
      <c r="W17" s="10">
        <f t="shared" si="83"/>
        <v>0</v>
      </c>
      <c r="X17" s="56">
        <f t="shared" si="84"/>
        <v>6.35</v>
      </c>
      <c r="Y17" s="33">
        <v>7</v>
      </c>
      <c r="Z17" s="6">
        <v>5</v>
      </c>
      <c r="AA17" s="1">
        <f t="shared" si="85"/>
        <v>5.7</v>
      </c>
      <c r="AB17" s="1">
        <v>6</v>
      </c>
      <c r="AC17" s="6"/>
      <c r="AD17" s="24">
        <f t="shared" si="86"/>
        <v>5.9</v>
      </c>
      <c r="AE17" s="10"/>
      <c r="AF17" s="6"/>
      <c r="AG17" s="6">
        <f t="shared" si="87"/>
        <v>0</v>
      </c>
      <c r="AH17" s="6"/>
      <c r="AI17" s="6"/>
      <c r="AJ17" s="10">
        <f t="shared" si="88"/>
        <v>0</v>
      </c>
      <c r="AK17" s="56">
        <f t="shared" si="89"/>
        <v>5.85</v>
      </c>
      <c r="AL17" s="33">
        <v>7</v>
      </c>
      <c r="AM17" s="28"/>
      <c r="AN17" s="6">
        <v>7</v>
      </c>
      <c r="AO17" s="6">
        <f t="shared" si="90"/>
        <v>7</v>
      </c>
      <c r="AP17" s="43">
        <v>6</v>
      </c>
      <c r="AQ17" s="43"/>
      <c r="AR17" s="24">
        <f t="shared" si="91"/>
        <v>6.5</v>
      </c>
      <c r="AS17" s="10"/>
      <c r="AT17" s="6"/>
      <c r="AU17" s="6">
        <f t="shared" si="92"/>
        <v>0</v>
      </c>
      <c r="AV17" s="6"/>
      <c r="AW17" s="6"/>
      <c r="AX17" s="10">
        <f t="shared" si="93"/>
        <v>0</v>
      </c>
      <c r="AY17" s="56">
        <f t="shared" si="94"/>
        <v>6.5</v>
      </c>
      <c r="AZ17" s="33">
        <v>5</v>
      </c>
      <c r="BA17" s="6">
        <v>5</v>
      </c>
      <c r="BB17" s="6">
        <v>5.8</v>
      </c>
      <c r="BC17" s="6">
        <v>6.8</v>
      </c>
      <c r="BD17" s="8">
        <f t="shared" ref="BD17:BD27" si="129">ROUND((AZ17+BA17+BB17*2+BC17*2)/6,1)</f>
        <v>5.9</v>
      </c>
      <c r="BE17" s="6">
        <v>4.0999999999999996</v>
      </c>
      <c r="BF17" s="6"/>
      <c r="BG17" s="24">
        <f t="shared" si="95"/>
        <v>5</v>
      </c>
      <c r="BH17" s="10"/>
      <c r="BI17" s="10"/>
      <c r="BJ17" s="10"/>
      <c r="BK17" s="6"/>
      <c r="BL17" s="8">
        <f t="shared" ref="BL17:BL34" si="130">ROUND((BH17+BI17+BJ17*2+BK17*2)/6,1)</f>
        <v>0</v>
      </c>
      <c r="BM17" s="6"/>
      <c r="BN17" s="6"/>
      <c r="BO17" s="10">
        <f t="shared" si="96"/>
        <v>0</v>
      </c>
      <c r="BP17" s="56">
        <f t="shared" si="97"/>
        <v>5</v>
      </c>
      <c r="BQ17" s="32">
        <v>9</v>
      </c>
      <c r="BR17" s="1">
        <v>9</v>
      </c>
      <c r="BS17" s="1">
        <f t="shared" si="98"/>
        <v>9</v>
      </c>
      <c r="BT17" s="1">
        <v>5</v>
      </c>
      <c r="BU17" s="3"/>
      <c r="BV17" s="24">
        <f t="shared" si="99"/>
        <v>7</v>
      </c>
      <c r="BW17" s="10"/>
      <c r="BX17" s="6"/>
      <c r="BY17" s="6">
        <f t="shared" si="100"/>
        <v>0</v>
      </c>
      <c r="BZ17" s="6"/>
      <c r="CA17" s="6"/>
      <c r="CB17" s="10">
        <f t="shared" si="101"/>
        <v>0</v>
      </c>
      <c r="CC17" s="56">
        <f t="shared" si="102"/>
        <v>7</v>
      </c>
      <c r="CD17" s="33">
        <v>6</v>
      </c>
      <c r="CE17" s="6">
        <v>6</v>
      </c>
      <c r="CF17" s="6">
        <v>6</v>
      </c>
      <c r="CG17" s="6">
        <v>6</v>
      </c>
      <c r="CH17" s="6">
        <f t="shared" ref="CH17:CH23" si="131">ROUND(((CF17+CG17)*2+CE17+CD17)/6,1)</f>
        <v>6</v>
      </c>
      <c r="CI17" s="6">
        <v>1</v>
      </c>
      <c r="CJ17" s="6">
        <v>7</v>
      </c>
      <c r="CK17" s="24">
        <f t="shared" si="103"/>
        <v>6.5</v>
      </c>
      <c r="CL17" s="10"/>
      <c r="CM17" s="6"/>
      <c r="CN17" s="6">
        <f t="shared" si="104"/>
        <v>0</v>
      </c>
      <c r="CO17" s="6"/>
      <c r="CP17" s="6"/>
      <c r="CQ17" s="10">
        <f t="shared" si="105"/>
        <v>0</v>
      </c>
      <c r="CR17" s="56">
        <f t="shared" si="106"/>
        <v>6.5</v>
      </c>
      <c r="CS17" s="1">
        <v>7</v>
      </c>
      <c r="CT17" s="1">
        <v>7</v>
      </c>
      <c r="CU17" s="2">
        <f t="shared" si="107"/>
        <v>7</v>
      </c>
      <c r="CV17" s="1">
        <v>7</v>
      </c>
      <c r="CW17" s="6"/>
      <c r="CX17" s="24">
        <f t="shared" si="31"/>
        <v>7</v>
      </c>
      <c r="CY17" s="10"/>
      <c r="CZ17" s="6"/>
      <c r="DA17" s="6">
        <f t="shared" si="108"/>
        <v>0</v>
      </c>
      <c r="DB17" s="6"/>
      <c r="DC17" s="6"/>
      <c r="DD17" s="10">
        <f t="shared" si="109"/>
        <v>0</v>
      </c>
      <c r="DE17" s="56">
        <f t="shared" si="34"/>
        <v>7</v>
      </c>
      <c r="DF17" s="33">
        <v>7</v>
      </c>
      <c r="DG17" s="1">
        <v>8</v>
      </c>
      <c r="DH17" s="6">
        <f t="shared" si="35"/>
        <v>7.7</v>
      </c>
      <c r="DI17" s="6">
        <v>7</v>
      </c>
      <c r="DJ17" s="6"/>
      <c r="DK17" s="24">
        <f t="shared" si="36"/>
        <v>7.4</v>
      </c>
      <c r="DL17" s="10"/>
      <c r="DM17" s="6"/>
      <c r="DN17" s="6">
        <f t="shared" si="37"/>
        <v>0</v>
      </c>
      <c r="DO17" s="6"/>
      <c r="DP17" s="6"/>
      <c r="DQ17" s="10">
        <f t="shared" si="38"/>
        <v>0</v>
      </c>
      <c r="DR17" s="56">
        <f t="shared" si="39"/>
        <v>7.35</v>
      </c>
      <c r="DS17" s="1">
        <v>6</v>
      </c>
      <c r="DT17" s="1">
        <v>6</v>
      </c>
      <c r="DU17" s="1">
        <f t="shared" si="110"/>
        <v>6</v>
      </c>
      <c r="DV17" s="1">
        <v>5</v>
      </c>
      <c r="DW17" s="4"/>
      <c r="DX17" s="24">
        <f t="shared" si="111"/>
        <v>5.5</v>
      </c>
      <c r="DY17" s="10"/>
      <c r="DZ17" s="6"/>
      <c r="EA17" s="6">
        <f t="shared" si="112"/>
        <v>0</v>
      </c>
      <c r="EB17" s="6"/>
      <c r="EC17" s="6"/>
      <c r="ED17" s="10">
        <f t="shared" si="113"/>
        <v>0</v>
      </c>
      <c r="EE17" s="56">
        <f t="shared" si="114"/>
        <v>5.5</v>
      </c>
      <c r="EF17" s="3">
        <v>4</v>
      </c>
      <c r="EG17" s="3">
        <v>6</v>
      </c>
      <c r="EH17" s="3">
        <f t="shared" si="115"/>
        <v>5.333333333333333</v>
      </c>
      <c r="EI17" s="3">
        <v>7</v>
      </c>
      <c r="EJ17" s="3"/>
      <c r="EK17" s="24">
        <f t="shared" si="76"/>
        <v>6.2</v>
      </c>
      <c r="EL17" s="10"/>
      <c r="EM17" s="6"/>
      <c r="EN17" s="6">
        <f t="shared" si="116"/>
        <v>0</v>
      </c>
      <c r="EO17" s="6"/>
      <c r="EP17" s="6"/>
      <c r="EQ17" s="10">
        <f t="shared" si="77"/>
        <v>0</v>
      </c>
      <c r="ER17" s="56">
        <f t="shared" si="117"/>
        <v>6.1666666666666661</v>
      </c>
      <c r="ES17" s="1">
        <v>7</v>
      </c>
      <c r="ET17" s="1">
        <v>8</v>
      </c>
      <c r="EU17" s="1">
        <f t="shared" si="118"/>
        <v>7.666666666666667</v>
      </c>
      <c r="EV17" s="3">
        <v>8</v>
      </c>
      <c r="EW17" s="6"/>
      <c r="EX17" s="24">
        <f t="shared" ref="EX17:EX34" si="132">ROUND((MAX(EV17:EW17)+EU17)/2,1)</f>
        <v>7.8</v>
      </c>
      <c r="EY17" s="10"/>
      <c r="EZ17" s="6"/>
      <c r="FA17" s="6">
        <f t="shared" si="119"/>
        <v>0</v>
      </c>
      <c r="FB17" s="6"/>
      <c r="FC17" s="6"/>
      <c r="FD17" s="10">
        <f t="shared" ref="FD17:FD34" si="133">ROUND((MAX(FB17:FC17)+FA17)/2,1)</f>
        <v>0</v>
      </c>
      <c r="FE17" s="56">
        <f t="shared" si="120"/>
        <v>7.8333333333333339</v>
      </c>
      <c r="FF17" s="1">
        <v>6</v>
      </c>
      <c r="FG17" s="1">
        <v>6</v>
      </c>
      <c r="FH17" s="1">
        <f t="shared" si="126"/>
        <v>6</v>
      </c>
      <c r="FI17" s="1">
        <v>4</v>
      </c>
      <c r="FJ17" s="1"/>
      <c r="FK17" s="24">
        <f t="shared" ref="FK17:FK34" si="134">ROUND((MAX(FI17:FJ17)+FH17)/2,1)</f>
        <v>5</v>
      </c>
      <c r="FL17" s="10"/>
      <c r="FM17" s="6"/>
      <c r="FN17" s="6">
        <f t="shared" si="121"/>
        <v>0</v>
      </c>
      <c r="FO17" s="6"/>
      <c r="FP17" s="6"/>
      <c r="FQ17" s="10">
        <f t="shared" si="78"/>
        <v>0</v>
      </c>
      <c r="FR17" s="56">
        <f t="shared" si="125"/>
        <v>5</v>
      </c>
      <c r="FS17" s="28">
        <v>7</v>
      </c>
      <c r="FT17" s="28">
        <v>8</v>
      </c>
      <c r="FU17" s="6">
        <f t="shared" si="122"/>
        <v>7.7</v>
      </c>
      <c r="FV17" s="6">
        <v>7.5</v>
      </c>
      <c r="FW17" s="114"/>
      <c r="FX17" s="24">
        <f t="shared" si="79"/>
        <v>7.6</v>
      </c>
      <c r="FY17" s="10"/>
      <c r="FZ17" s="6"/>
      <c r="GA17" s="6">
        <f t="shared" si="123"/>
        <v>0</v>
      </c>
      <c r="GB17" s="6"/>
      <c r="GC17" s="6"/>
      <c r="GD17" s="10">
        <f t="shared" si="80"/>
        <v>0</v>
      </c>
      <c r="GE17" s="56">
        <f t="shared" si="124"/>
        <v>7.6</v>
      </c>
      <c r="GF17" s="28">
        <v>8</v>
      </c>
      <c r="GG17" s="28">
        <v>8</v>
      </c>
      <c r="GH17" s="6">
        <f t="shared" ref="GH17:GH34" si="135">ROUND((GF17+GG17*2)/3,1)</f>
        <v>8</v>
      </c>
      <c r="GI17" s="6">
        <v>5</v>
      </c>
      <c r="GJ17" s="6"/>
      <c r="GK17" s="24">
        <f t="shared" ref="GK17:GK34" si="136">ROUND((MAX(GI17:GJ17)+GH17)/2,1)</f>
        <v>6.5</v>
      </c>
      <c r="GL17" s="10"/>
      <c r="GM17" s="6"/>
      <c r="GN17" s="6">
        <f t="shared" ref="GN17:GN34" si="137">ROUND((GL17+GM17*2)/3,1)</f>
        <v>0</v>
      </c>
      <c r="GO17" s="6"/>
      <c r="GP17" s="6"/>
      <c r="GQ17" s="10">
        <f t="shared" ref="GQ17:GQ34" si="138">ROUND((MAX(GO17:GP17)+GN17)/2,1)</f>
        <v>0</v>
      </c>
      <c r="GR17" s="56">
        <f t="shared" ref="GR17:GR34" si="139">IF(GN17=0,(MAX(GI17,GJ17)+GH17)/2,(MAX(GO17,GP17)+GN17)/2)</f>
        <v>6.5</v>
      </c>
      <c r="GS17" s="28"/>
      <c r="GT17" s="28"/>
      <c r="GU17" s="6">
        <f t="shared" si="75"/>
        <v>0</v>
      </c>
      <c r="GV17" s="6"/>
      <c r="GW17" s="11"/>
      <c r="GX17" s="24">
        <f t="shared" si="67"/>
        <v>0</v>
      </c>
      <c r="GY17" s="10"/>
      <c r="GZ17" s="6"/>
      <c r="HA17" s="6">
        <f t="shared" si="68"/>
        <v>0</v>
      </c>
      <c r="HB17" s="6"/>
      <c r="HC17" s="6"/>
      <c r="HD17" s="10">
        <f t="shared" si="69"/>
        <v>0</v>
      </c>
      <c r="HE17" s="56">
        <f t="shared" si="70"/>
        <v>0</v>
      </c>
      <c r="HF17" s="2">
        <f t="shared" ref="HF17:HF34" si="140">ROUND((X17*$X$6+AK17*$AK$6+AY17*$AY$6+BP17*$BP$6+CC17*$CC$6+CR17*$CR$6+DE17*$DE$6+DR17*$DR$6+EE17*$EE$6+ER17*$ER$6+FE17*$FE$6+FR17*$FR$6+GE17*$GE$6+HE17*$HE$6+GR17*$GR$6)/($X$6+$AK$6+$AY$6+$BP$6+$CC$6+$CR$6+$DE$6+$DR$6+$EE$6+$ER$6+$FE$6+$FR$6+$GE$6+$HE$6+$GR$6),1)</f>
        <v>6</v>
      </c>
      <c r="HG17" s="83" t="str">
        <f t="shared" ref="HG17:HG34" si="141">IF(HF17&lt;4,"KÉM",IF(HF17&lt;=4.9,"YẾU",IF(HF17&lt;=5.9,"TB",IF(HF17&lt;=6.9,"TB KHÁ",IF(HF17&lt;=7.9,"KHÁ",IF(HF17&lt;=8.9,"GIỎI","XS"))))))</f>
        <v>TB KHÁ</v>
      </c>
    </row>
    <row r="18" spans="1:215" s="113" customFormat="1" ht="21" customHeight="1">
      <c r="A18" s="25">
        <v>9</v>
      </c>
      <c r="B18" s="166" t="s">
        <v>61</v>
      </c>
      <c r="C18" s="123" t="s">
        <v>67</v>
      </c>
      <c r="D18" s="188" t="str">
        <f t="shared" si="127"/>
        <v>123MR2592</v>
      </c>
      <c r="E18" s="125" t="s">
        <v>324</v>
      </c>
      <c r="F18" s="126" t="s">
        <v>179</v>
      </c>
      <c r="G18" s="175" t="s">
        <v>323</v>
      </c>
      <c r="H18" s="34">
        <v>7</v>
      </c>
      <c r="I18" s="6">
        <v>7</v>
      </c>
      <c r="J18" s="6"/>
      <c r="K18" s="6">
        <v>5</v>
      </c>
      <c r="L18" s="8">
        <f t="shared" si="128"/>
        <v>4</v>
      </c>
      <c r="M18" s="6"/>
      <c r="N18" s="6"/>
      <c r="O18" s="24">
        <f t="shared" si="81"/>
        <v>2</v>
      </c>
      <c r="P18" s="10"/>
      <c r="Q18" s="10"/>
      <c r="R18" s="10"/>
      <c r="S18" s="6"/>
      <c r="T18" s="6">
        <f t="shared" si="82"/>
        <v>0</v>
      </c>
      <c r="U18" s="6"/>
      <c r="V18" s="6"/>
      <c r="W18" s="10">
        <f t="shared" si="83"/>
        <v>0</v>
      </c>
      <c r="X18" s="56">
        <f t="shared" si="84"/>
        <v>2</v>
      </c>
      <c r="Y18" s="33">
        <v>7</v>
      </c>
      <c r="Z18" s="6">
        <v>9</v>
      </c>
      <c r="AA18" s="1">
        <f t="shared" si="85"/>
        <v>8.3000000000000007</v>
      </c>
      <c r="AB18" s="1">
        <v>7</v>
      </c>
      <c r="AC18" s="6"/>
      <c r="AD18" s="24">
        <f t="shared" si="86"/>
        <v>7.7</v>
      </c>
      <c r="AE18" s="10"/>
      <c r="AF18" s="6"/>
      <c r="AG18" s="6">
        <f t="shared" si="87"/>
        <v>0</v>
      </c>
      <c r="AH18" s="6"/>
      <c r="AI18" s="6"/>
      <c r="AJ18" s="10">
        <f t="shared" si="88"/>
        <v>0</v>
      </c>
      <c r="AK18" s="56">
        <f t="shared" si="89"/>
        <v>7.65</v>
      </c>
      <c r="AL18" s="73">
        <v>5</v>
      </c>
      <c r="AM18" s="29"/>
      <c r="AN18" s="31">
        <v>6</v>
      </c>
      <c r="AO18" s="31">
        <f t="shared" si="90"/>
        <v>5.7</v>
      </c>
      <c r="AP18" s="45"/>
      <c r="AQ18" s="31">
        <v>0</v>
      </c>
      <c r="AR18" s="36">
        <f t="shared" si="91"/>
        <v>2.9</v>
      </c>
      <c r="AS18" s="10"/>
      <c r="AT18" s="6"/>
      <c r="AU18" s="6">
        <f t="shared" si="92"/>
        <v>0</v>
      </c>
      <c r="AV18" s="6"/>
      <c r="AW18" s="6"/>
      <c r="AX18" s="10">
        <f t="shared" si="93"/>
        <v>0</v>
      </c>
      <c r="AY18" s="36">
        <f t="shared" si="94"/>
        <v>2.85</v>
      </c>
      <c r="AZ18" s="33">
        <v>9</v>
      </c>
      <c r="BA18" s="6">
        <v>10</v>
      </c>
      <c r="BB18" s="6">
        <v>6</v>
      </c>
      <c r="BC18" s="6">
        <v>7</v>
      </c>
      <c r="BD18" s="8">
        <f t="shared" si="129"/>
        <v>7.5</v>
      </c>
      <c r="BE18" s="6">
        <v>8</v>
      </c>
      <c r="BF18" s="6"/>
      <c r="BG18" s="24">
        <f t="shared" si="95"/>
        <v>7.8</v>
      </c>
      <c r="BH18" s="10"/>
      <c r="BI18" s="10"/>
      <c r="BJ18" s="10"/>
      <c r="BK18" s="6"/>
      <c r="BL18" s="8">
        <f t="shared" si="130"/>
        <v>0</v>
      </c>
      <c r="BM18" s="6"/>
      <c r="BN18" s="6"/>
      <c r="BO18" s="10">
        <f t="shared" si="96"/>
        <v>0</v>
      </c>
      <c r="BP18" s="56">
        <f t="shared" si="97"/>
        <v>7.75</v>
      </c>
      <c r="BQ18" s="93">
        <v>6</v>
      </c>
      <c r="BR18" s="54">
        <v>6</v>
      </c>
      <c r="BS18" s="54">
        <f t="shared" si="98"/>
        <v>6</v>
      </c>
      <c r="BT18" s="60"/>
      <c r="BU18" s="58">
        <v>5</v>
      </c>
      <c r="BV18" s="55">
        <f t="shared" si="99"/>
        <v>5.5</v>
      </c>
      <c r="BW18" s="10"/>
      <c r="BX18" s="6"/>
      <c r="BY18" s="6">
        <f t="shared" si="100"/>
        <v>0</v>
      </c>
      <c r="BZ18" s="6"/>
      <c r="CA18" s="6"/>
      <c r="CB18" s="10">
        <f t="shared" si="101"/>
        <v>0</v>
      </c>
      <c r="CC18" s="55">
        <f t="shared" si="102"/>
        <v>5.5</v>
      </c>
      <c r="CD18" s="33">
        <v>5</v>
      </c>
      <c r="CE18" s="6">
        <v>5</v>
      </c>
      <c r="CF18" s="6">
        <v>4</v>
      </c>
      <c r="CG18" s="6">
        <v>4</v>
      </c>
      <c r="CH18" s="6">
        <f t="shared" si="131"/>
        <v>4.3</v>
      </c>
      <c r="CI18" s="70"/>
      <c r="CJ18" s="6">
        <v>8</v>
      </c>
      <c r="CK18" s="24">
        <f t="shared" si="103"/>
        <v>6.2</v>
      </c>
      <c r="CL18" s="10"/>
      <c r="CM18" s="6"/>
      <c r="CN18" s="6">
        <f t="shared" si="104"/>
        <v>0</v>
      </c>
      <c r="CO18" s="6"/>
      <c r="CP18" s="6"/>
      <c r="CQ18" s="10">
        <f t="shared" si="105"/>
        <v>0</v>
      </c>
      <c r="CR18" s="56">
        <f t="shared" si="106"/>
        <v>6.15</v>
      </c>
      <c r="CS18" s="1">
        <v>7</v>
      </c>
      <c r="CT18" s="1">
        <v>8</v>
      </c>
      <c r="CU18" s="2">
        <f t="shared" si="107"/>
        <v>7.7</v>
      </c>
      <c r="CV18" s="1">
        <v>7</v>
      </c>
      <c r="CW18" s="6"/>
      <c r="CX18" s="24">
        <f t="shared" si="31"/>
        <v>7.4</v>
      </c>
      <c r="CY18" s="10"/>
      <c r="CZ18" s="6"/>
      <c r="DA18" s="6">
        <f t="shared" si="108"/>
        <v>0</v>
      </c>
      <c r="DB18" s="6"/>
      <c r="DC18" s="6"/>
      <c r="DD18" s="10">
        <f t="shared" si="109"/>
        <v>0</v>
      </c>
      <c r="DE18" s="56">
        <f t="shared" si="34"/>
        <v>7.35</v>
      </c>
      <c r="DF18" s="72"/>
      <c r="DG18" s="9">
        <v>6</v>
      </c>
      <c r="DH18" s="9">
        <f t="shared" si="35"/>
        <v>4</v>
      </c>
      <c r="DI18" s="9">
        <v>5</v>
      </c>
      <c r="DJ18" s="9"/>
      <c r="DK18" s="24">
        <f t="shared" si="36"/>
        <v>4.5</v>
      </c>
      <c r="DL18" s="10"/>
      <c r="DM18" s="6"/>
      <c r="DN18" s="6">
        <f t="shared" si="37"/>
        <v>0</v>
      </c>
      <c r="DO18" s="6"/>
      <c r="DP18" s="6"/>
      <c r="DQ18" s="10">
        <f t="shared" si="38"/>
        <v>0</v>
      </c>
      <c r="DR18" s="56">
        <f t="shared" si="39"/>
        <v>4.5</v>
      </c>
      <c r="DS18" s="31">
        <v>4</v>
      </c>
      <c r="DT18" s="45"/>
      <c r="DU18" s="31">
        <f t="shared" si="110"/>
        <v>1.3333333333333333</v>
      </c>
      <c r="DV18" s="31">
        <v>0</v>
      </c>
      <c r="DW18" s="31">
        <v>0</v>
      </c>
      <c r="DX18" s="36">
        <f t="shared" si="111"/>
        <v>0.7</v>
      </c>
      <c r="DY18" s="10"/>
      <c r="DZ18" s="6"/>
      <c r="EA18" s="6">
        <f t="shared" si="112"/>
        <v>0</v>
      </c>
      <c r="EB18" s="6"/>
      <c r="EC18" s="6"/>
      <c r="ED18" s="10">
        <f t="shared" si="113"/>
        <v>0</v>
      </c>
      <c r="EE18" s="36">
        <f t="shared" si="114"/>
        <v>0.66666666666666663</v>
      </c>
      <c r="EF18" s="3"/>
      <c r="EG18" s="3"/>
      <c r="EH18" s="3">
        <f t="shared" si="115"/>
        <v>0</v>
      </c>
      <c r="EI18" s="3"/>
      <c r="EJ18" s="3"/>
      <c r="EK18" s="24">
        <f t="shared" si="76"/>
        <v>0</v>
      </c>
      <c r="EL18" s="10"/>
      <c r="EM18" s="6"/>
      <c r="EN18" s="6">
        <f t="shared" si="116"/>
        <v>0</v>
      </c>
      <c r="EO18" s="6"/>
      <c r="EP18" s="6"/>
      <c r="EQ18" s="10">
        <f t="shared" si="77"/>
        <v>0</v>
      </c>
      <c r="ER18" s="56">
        <f t="shared" si="117"/>
        <v>0</v>
      </c>
      <c r="ES18" s="1"/>
      <c r="ET18" s="1"/>
      <c r="EU18" s="1">
        <f t="shared" si="118"/>
        <v>0</v>
      </c>
      <c r="EV18" s="3"/>
      <c r="EW18" s="6"/>
      <c r="EX18" s="24">
        <f t="shared" si="132"/>
        <v>0</v>
      </c>
      <c r="EY18" s="10"/>
      <c r="EZ18" s="6"/>
      <c r="FA18" s="6">
        <f t="shared" si="119"/>
        <v>0</v>
      </c>
      <c r="FB18" s="6"/>
      <c r="FC18" s="6"/>
      <c r="FD18" s="10">
        <f t="shared" si="133"/>
        <v>0</v>
      </c>
      <c r="FE18" s="56">
        <f t="shared" si="120"/>
        <v>0</v>
      </c>
      <c r="FF18" s="1"/>
      <c r="FG18" s="1"/>
      <c r="FH18" s="1">
        <f t="shared" si="126"/>
        <v>0</v>
      </c>
      <c r="FI18" s="1"/>
      <c r="FJ18" s="1"/>
      <c r="FK18" s="24">
        <f t="shared" si="134"/>
        <v>0</v>
      </c>
      <c r="FL18" s="10"/>
      <c r="FM18" s="6"/>
      <c r="FN18" s="6">
        <f t="shared" si="121"/>
        <v>0</v>
      </c>
      <c r="FO18" s="6"/>
      <c r="FP18" s="6"/>
      <c r="FQ18" s="10">
        <f t="shared" si="78"/>
        <v>0</v>
      </c>
      <c r="FR18" s="56">
        <f t="shared" si="125"/>
        <v>0</v>
      </c>
      <c r="FS18" s="28"/>
      <c r="FT18" s="28"/>
      <c r="FU18" s="6">
        <f t="shared" si="122"/>
        <v>0</v>
      </c>
      <c r="FV18" s="6"/>
      <c r="FW18" s="114"/>
      <c r="FX18" s="24">
        <f t="shared" si="79"/>
        <v>0</v>
      </c>
      <c r="FY18" s="10"/>
      <c r="FZ18" s="6"/>
      <c r="GA18" s="6">
        <f t="shared" si="123"/>
        <v>0</v>
      </c>
      <c r="GB18" s="6"/>
      <c r="GC18" s="6"/>
      <c r="GD18" s="10">
        <f t="shared" si="80"/>
        <v>0</v>
      </c>
      <c r="GE18" s="56">
        <f t="shared" si="124"/>
        <v>0</v>
      </c>
      <c r="GF18" s="28"/>
      <c r="GG18" s="28"/>
      <c r="GH18" s="6">
        <f t="shared" si="135"/>
        <v>0</v>
      </c>
      <c r="GI18" s="6"/>
      <c r="GJ18" s="6"/>
      <c r="GK18" s="24">
        <f t="shared" si="136"/>
        <v>0</v>
      </c>
      <c r="GL18" s="10"/>
      <c r="GM18" s="6"/>
      <c r="GN18" s="6">
        <f t="shared" si="137"/>
        <v>0</v>
      </c>
      <c r="GO18" s="6"/>
      <c r="GP18" s="6"/>
      <c r="GQ18" s="10">
        <f t="shared" si="138"/>
        <v>0</v>
      </c>
      <c r="GR18" s="56">
        <f t="shared" si="139"/>
        <v>0</v>
      </c>
      <c r="GS18" s="28"/>
      <c r="GT18" s="28"/>
      <c r="GU18" s="6">
        <f t="shared" si="75"/>
        <v>0</v>
      </c>
      <c r="GV18" s="6"/>
      <c r="GW18" s="11"/>
      <c r="GX18" s="24">
        <f t="shared" si="67"/>
        <v>0</v>
      </c>
      <c r="GY18" s="10"/>
      <c r="GZ18" s="6"/>
      <c r="HA18" s="6">
        <f t="shared" si="68"/>
        <v>0</v>
      </c>
      <c r="HB18" s="6"/>
      <c r="HC18" s="6"/>
      <c r="HD18" s="10">
        <f t="shared" si="69"/>
        <v>0</v>
      </c>
      <c r="HE18" s="56">
        <f t="shared" si="70"/>
        <v>0</v>
      </c>
      <c r="HF18" s="2">
        <f t="shared" si="140"/>
        <v>2.9</v>
      </c>
      <c r="HG18" s="83" t="str">
        <f t="shared" si="141"/>
        <v>KÉM</v>
      </c>
    </row>
    <row r="19" spans="1:215" s="113" customFormat="1" ht="21" customHeight="1">
      <c r="A19" s="25">
        <v>10</v>
      </c>
      <c r="B19" s="166" t="s">
        <v>61</v>
      </c>
      <c r="C19" s="123" t="s">
        <v>68</v>
      </c>
      <c r="D19" s="123" t="str">
        <f t="shared" si="127"/>
        <v>123MR2593</v>
      </c>
      <c r="E19" s="127" t="s">
        <v>322</v>
      </c>
      <c r="F19" s="128" t="s">
        <v>321</v>
      </c>
      <c r="G19" s="168" t="s">
        <v>320</v>
      </c>
      <c r="H19" s="34">
        <v>6</v>
      </c>
      <c r="I19" s="6">
        <v>7</v>
      </c>
      <c r="J19" s="6">
        <v>6</v>
      </c>
      <c r="K19" s="6">
        <v>6</v>
      </c>
      <c r="L19" s="8">
        <f t="shared" si="128"/>
        <v>6.2</v>
      </c>
      <c r="M19" s="6">
        <v>6</v>
      </c>
      <c r="N19" s="6"/>
      <c r="O19" s="24">
        <f t="shared" si="81"/>
        <v>6.1</v>
      </c>
      <c r="P19" s="10"/>
      <c r="Q19" s="10"/>
      <c r="R19" s="10"/>
      <c r="S19" s="6"/>
      <c r="T19" s="6">
        <f t="shared" si="82"/>
        <v>0</v>
      </c>
      <c r="U19" s="6"/>
      <c r="V19" s="6"/>
      <c r="W19" s="10">
        <f t="shared" si="83"/>
        <v>0</v>
      </c>
      <c r="X19" s="56">
        <f t="shared" si="84"/>
        <v>6.1</v>
      </c>
      <c r="Y19" s="33">
        <v>6</v>
      </c>
      <c r="Z19" s="6">
        <v>7</v>
      </c>
      <c r="AA19" s="1">
        <f t="shared" si="85"/>
        <v>6.7</v>
      </c>
      <c r="AB19" s="1">
        <v>5</v>
      </c>
      <c r="AC19" s="6"/>
      <c r="AD19" s="24">
        <f t="shared" si="86"/>
        <v>5.9</v>
      </c>
      <c r="AE19" s="10"/>
      <c r="AF19" s="6"/>
      <c r="AG19" s="6">
        <f t="shared" si="87"/>
        <v>0</v>
      </c>
      <c r="AH19" s="6"/>
      <c r="AI19" s="6"/>
      <c r="AJ19" s="10">
        <f t="shared" si="88"/>
        <v>0</v>
      </c>
      <c r="AK19" s="56">
        <f t="shared" si="89"/>
        <v>5.85</v>
      </c>
      <c r="AL19" s="33">
        <v>7</v>
      </c>
      <c r="AM19" s="28"/>
      <c r="AN19" s="6">
        <v>7</v>
      </c>
      <c r="AO19" s="6">
        <f t="shared" si="90"/>
        <v>7</v>
      </c>
      <c r="AP19" s="43">
        <v>6</v>
      </c>
      <c r="AQ19" s="43"/>
      <c r="AR19" s="24">
        <f t="shared" si="91"/>
        <v>6.5</v>
      </c>
      <c r="AS19" s="10"/>
      <c r="AT19" s="6"/>
      <c r="AU19" s="6">
        <f t="shared" si="92"/>
        <v>0</v>
      </c>
      <c r="AV19" s="6"/>
      <c r="AW19" s="6"/>
      <c r="AX19" s="10">
        <f t="shared" si="93"/>
        <v>0</v>
      </c>
      <c r="AY19" s="56">
        <f t="shared" si="94"/>
        <v>6.5</v>
      </c>
      <c r="AZ19" s="33">
        <v>9</v>
      </c>
      <c r="BA19" s="6">
        <v>10</v>
      </c>
      <c r="BB19" s="6">
        <v>5.4</v>
      </c>
      <c r="BC19" s="6">
        <v>6.6</v>
      </c>
      <c r="BD19" s="8">
        <f t="shared" si="129"/>
        <v>7.2</v>
      </c>
      <c r="BE19" s="6">
        <v>5.2</v>
      </c>
      <c r="BF19" s="6"/>
      <c r="BG19" s="24">
        <f t="shared" si="95"/>
        <v>6.2</v>
      </c>
      <c r="BH19" s="10"/>
      <c r="BI19" s="10"/>
      <c r="BJ19" s="10"/>
      <c r="BK19" s="6"/>
      <c r="BL19" s="8">
        <f t="shared" si="130"/>
        <v>0</v>
      </c>
      <c r="BM19" s="6"/>
      <c r="BN19" s="6"/>
      <c r="BO19" s="10">
        <f t="shared" si="96"/>
        <v>0</v>
      </c>
      <c r="BP19" s="56">
        <f t="shared" si="97"/>
        <v>6.2</v>
      </c>
      <c r="BQ19" s="32">
        <v>8.5</v>
      </c>
      <c r="BR19" s="1">
        <v>8.5</v>
      </c>
      <c r="BS19" s="1">
        <f t="shared" si="98"/>
        <v>8.5</v>
      </c>
      <c r="BT19" s="1">
        <v>6</v>
      </c>
      <c r="BU19" s="3"/>
      <c r="BV19" s="24">
        <f t="shared" si="99"/>
        <v>7.3</v>
      </c>
      <c r="BW19" s="10"/>
      <c r="BX19" s="6"/>
      <c r="BY19" s="6">
        <f t="shared" si="100"/>
        <v>0</v>
      </c>
      <c r="BZ19" s="6"/>
      <c r="CA19" s="6"/>
      <c r="CB19" s="10">
        <f t="shared" si="101"/>
        <v>0</v>
      </c>
      <c r="CC19" s="56">
        <f t="shared" si="102"/>
        <v>7.25</v>
      </c>
      <c r="CD19" s="33">
        <v>7</v>
      </c>
      <c r="CE19" s="6">
        <v>7</v>
      </c>
      <c r="CF19" s="6">
        <v>4</v>
      </c>
      <c r="CG19" s="6">
        <v>4</v>
      </c>
      <c r="CH19" s="6">
        <f t="shared" si="131"/>
        <v>5</v>
      </c>
      <c r="CI19" s="6">
        <v>3</v>
      </c>
      <c r="CJ19" s="6">
        <v>8</v>
      </c>
      <c r="CK19" s="24">
        <f t="shared" si="103"/>
        <v>6.5</v>
      </c>
      <c r="CL19" s="10"/>
      <c r="CM19" s="6"/>
      <c r="CN19" s="6">
        <f t="shared" si="104"/>
        <v>0</v>
      </c>
      <c r="CO19" s="6"/>
      <c r="CP19" s="6"/>
      <c r="CQ19" s="10">
        <f t="shared" si="105"/>
        <v>0</v>
      </c>
      <c r="CR19" s="56">
        <f t="shared" si="106"/>
        <v>6.5</v>
      </c>
      <c r="CS19" s="1">
        <v>8</v>
      </c>
      <c r="CT19" s="1">
        <v>8</v>
      </c>
      <c r="CU19" s="2">
        <f t="shared" si="107"/>
        <v>8</v>
      </c>
      <c r="CV19" s="1">
        <v>8</v>
      </c>
      <c r="CW19" s="6"/>
      <c r="CX19" s="24">
        <f t="shared" si="31"/>
        <v>8</v>
      </c>
      <c r="CY19" s="10"/>
      <c r="CZ19" s="6"/>
      <c r="DA19" s="6">
        <f t="shared" si="108"/>
        <v>0</v>
      </c>
      <c r="DB19" s="6"/>
      <c r="DC19" s="6"/>
      <c r="DD19" s="10">
        <f t="shared" si="109"/>
        <v>0</v>
      </c>
      <c r="DE19" s="56">
        <f t="shared" si="34"/>
        <v>8</v>
      </c>
      <c r="DF19" s="33">
        <v>7</v>
      </c>
      <c r="DG19" s="1">
        <v>8</v>
      </c>
      <c r="DH19" s="6">
        <f t="shared" si="35"/>
        <v>7.7</v>
      </c>
      <c r="DI19" s="6">
        <v>7</v>
      </c>
      <c r="DJ19" s="6"/>
      <c r="DK19" s="24">
        <f t="shared" si="36"/>
        <v>7.4</v>
      </c>
      <c r="DL19" s="10"/>
      <c r="DM19" s="6"/>
      <c r="DN19" s="6">
        <f t="shared" si="37"/>
        <v>0</v>
      </c>
      <c r="DO19" s="6"/>
      <c r="DP19" s="6"/>
      <c r="DQ19" s="10">
        <f t="shared" si="38"/>
        <v>0</v>
      </c>
      <c r="DR19" s="56">
        <f t="shared" si="39"/>
        <v>7.35</v>
      </c>
      <c r="DS19" s="1">
        <v>6</v>
      </c>
      <c r="DT19" s="1">
        <v>7</v>
      </c>
      <c r="DU19" s="1">
        <f t="shared" si="110"/>
        <v>6.666666666666667</v>
      </c>
      <c r="DV19" s="1">
        <v>8</v>
      </c>
      <c r="DW19" s="4"/>
      <c r="DX19" s="24">
        <f t="shared" si="111"/>
        <v>7.3</v>
      </c>
      <c r="DY19" s="10"/>
      <c r="DZ19" s="6"/>
      <c r="EA19" s="6">
        <f t="shared" si="112"/>
        <v>0</v>
      </c>
      <c r="EB19" s="6"/>
      <c r="EC19" s="6"/>
      <c r="ED19" s="10">
        <f t="shared" si="113"/>
        <v>0</v>
      </c>
      <c r="EE19" s="56">
        <f t="shared" si="114"/>
        <v>7.3333333333333339</v>
      </c>
      <c r="EF19" s="3">
        <v>4</v>
      </c>
      <c r="EG19" s="3">
        <v>6</v>
      </c>
      <c r="EH19" s="3">
        <f t="shared" si="115"/>
        <v>5.333333333333333</v>
      </c>
      <c r="EI19" s="3">
        <v>7</v>
      </c>
      <c r="EJ19" s="3"/>
      <c r="EK19" s="24">
        <f t="shared" si="76"/>
        <v>6.2</v>
      </c>
      <c r="EL19" s="10"/>
      <c r="EM19" s="6"/>
      <c r="EN19" s="6">
        <f t="shared" si="116"/>
        <v>0</v>
      </c>
      <c r="EO19" s="6"/>
      <c r="EP19" s="6"/>
      <c r="EQ19" s="10">
        <f t="shared" si="77"/>
        <v>0</v>
      </c>
      <c r="ER19" s="56">
        <f t="shared" si="117"/>
        <v>6.1666666666666661</v>
      </c>
      <c r="ES19" s="1">
        <v>7</v>
      </c>
      <c r="ET19" s="1">
        <v>8</v>
      </c>
      <c r="EU19" s="1">
        <f t="shared" si="118"/>
        <v>7.666666666666667</v>
      </c>
      <c r="EV19" s="3">
        <v>8</v>
      </c>
      <c r="EW19" s="6"/>
      <c r="EX19" s="24">
        <f t="shared" si="132"/>
        <v>7.8</v>
      </c>
      <c r="EY19" s="10"/>
      <c r="EZ19" s="6"/>
      <c r="FA19" s="6">
        <f t="shared" si="119"/>
        <v>0</v>
      </c>
      <c r="FB19" s="6"/>
      <c r="FC19" s="6"/>
      <c r="FD19" s="10">
        <f t="shared" si="133"/>
        <v>0</v>
      </c>
      <c r="FE19" s="56">
        <f t="shared" si="120"/>
        <v>7.8333333333333339</v>
      </c>
      <c r="FF19" s="1">
        <v>7</v>
      </c>
      <c r="FG19" s="1">
        <v>6</v>
      </c>
      <c r="FH19" s="1">
        <f t="shared" si="126"/>
        <v>6.333333333333333</v>
      </c>
      <c r="FI19" s="1">
        <v>5</v>
      </c>
      <c r="FJ19" s="1"/>
      <c r="FK19" s="24">
        <f t="shared" si="134"/>
        <v>5.7</v>
      </c>
      <c r="FL19" s="10"/>
      <c r="FM19" s="6"/>
      <c r="FN19" s="6">
        <f t="shared" si="121"/>
        <v>0</v>
      </c>
      <c r="FO19" s="6"/>
      <c r="FP19" s="6"/>
      <c r="FQ19" s="10">
        <f t="shared" si="78"/>
        <v>0</v>
      </c>
      <c r="FR19" s="56">
        <f t="shared" si="125"/>
        <v>5.6666666666666661</v>
      </c>
      <c r="FS19" s="28">
        <v>6</v>
      </c>
      <c r="FT19" s="28">
        <v>6</v>
      </c>
      <c r="FU19" s="6">
        <f t="shared" si="122"/>
        <v>6</v>
      </c>
      <c r="FV19" s="6">
        <v>6.5</v>
      </c>
      <c r="FW19" s="6"/>
      <c r="FX19" s="24">
        <f t="shared" si="79"/>
        <v>6.3</v>
      </c>
      <c r="FY19" s="10"/>
      <c r="FZ19" s="6"/>
      <c r="GA19" s="6">
        <f t="shared" si="123"/>
        <v>0</v>
      </c>
      <c r="GB19" s="6"/>
      <c r="GC19" s="6"/>
      <c r="GD19" s="10">
        <f t="shared" si="80"/>
        <v>0</v>
      </c>
      <c r="GE19" s="56">
        <f t="shared" si="124"/>
        <v>6.25</v>
      </c>
      <c r="GF19" s="28">
        <v>8</v>
      </c>
      <c r="GG19" s="28">
        <v>8</v>
      </c>
      <c r="GH19" s="6">
        <f t="shared" si="135"/>
        <v>8</v>
      </c>
      <c r="GI19" s="6">
        <v>7</v>
      </c>
      <c r="GJ19" s="6"/>
      <c r="GK19" s="24">
        <f t="shared" si="136"/>
        <v>7.5</v>
      </c>
      <c r="GL19" s="10"/>
      <c r="GM19" s="6"/>
      <c r="GN19" s="6">
        <f t="shared" si="137"/>
        <v>0</v>
      </c>
      <c r="GO19" s="6"/>
      <c r="GP19" s="6"/>
      <c r="GQ19" s="10">
        <f t="shared" si="138"/>
        <v>0</v>
      </c>
      <c r="GR19" s="56">
        <f t="shared" si="139"/>
        <v>7.5</v>
      </c>
      <c r="GS19" s="28"/>
      <c r="GT19" s="28"/>
      <c r="GU19" s="6">
        <f t="shared" si="75"/>
        <v>0</v>
      </c>
      <c r="GV19" s="6"/>
      <c r="GW19" s="11"/>
      <c r="GX19" s="24">
        <f t="shared" si="67"/>
        <v>0</v>
      </c>
      <c r="GY19" s="10"/>
      <c r="GZ19" s="6"/>
      <c r="HA19" s="6">
        <f t="shared" si="68"/>
        <v>0</v>
      </c>
      <c r="HB19" s="6"/>
      <c r="HC19" s="6"/>
      <c r="HD19" s="10">
        <f t="shared" si="69"/>
        <v>0</v>
      </c>
      <c r="HE19" s="56">
        <f t="shared" si="70"/>
        <v>0</v>
      </c>
      <c r="HF19" s="2">
        <f t="shared" si="140"/>
        <v>6.3</v>
      </c>
      <c r="HG19" s="83" t="str">
        <f t="shared" si="141"/>
        <v>TB KHÁ</v>
      </c>
    </row>
    <row r="20" spans="1:215" s="113" customFormat="1" ht="21" customHeight="1">
      <c r="A20" s="25">
        <v>11</v>
      </c>
      <c r="B20" s="166" t="s">
        <v>61</v>
      </c>
      <c r="C20" s="123" t="s">
        <v>69</v>
      </c>
      <c r="D20" s="123" t="str">
        <f t="shared" si="127"/>
        <v>123MR2594</v>
      </c>
      <c r="E20" s="127" t="s">
        <v>319</v>
      </c>
      <c r="F20" s="128" t="s">
        <v>166</v>
      </c>
      <c r="G20" s="169" t="s">
        <v>318</v>
      </c>
      <c r="H20" s="34">
        <v>7</v>
      </c>
      <c r="I20" s="6">
        <v>7</v>
      </c>
      <c r="J20" s="6">
        <v>6</v>
      </c>
      <c r="K20" s="6">
        <v>6</v>
      </c>
      <c r="L20" s="8">
        <f t="shared" si="128"/>
        <v>6.3</v>
      </c>
      <c r="M20" s="6">
        <v>6</v>
      </c>
      <c r="N20" s="11"/>
      <c r="O20" s="24">
        <f t="shared" si="81"/>
        <v>6.2</v>
      </c>
      <c r="P20" s="10"/>
      <c r="Q20" s="10"/>
      <c r="R20" s="10"/>
      <c r="S20" s="6"/>
      <c r="T20" s="6">
        <f t="shared" si="82"/>
        <v>0</v>
      </c>
      <c r="U20" s="6"/>
      <c r="V20" s="6"/>
      <c r="W20" s="10">
        <f t="shared" si="83"/>
        <v>0</v>
      </c>
      <c r="X20" s="56">
        <f t="shared" si="84"/>
        <v>6.15</v>
      </c>
      <c r="Y20" s="33">
        <v>6</v>
      </c>
      <c r="Z20" s="6">
        <v>5</v>
      </c>
      <c r="AA20" s="1">
        <f t="shared" si="85"/>
        <v>5.3</v>
      </c>
      <c r="AB20" s="1">
        <v>6</v>
      </c>
      <c r="AC20" s="11"/>
      <c r="AD20" s="24">
        <f t="shared" si="86"/>
        <v>5.7</v>
      </c>
      <c r="AE20" s="10"/>
      <c r="AF20" s="6"/>
      <c r="AG20" s="6">
        <f t="shared" si="87"/>
        <v>0</v>
      </c>
      <c r="AH20" s="6"/>
      <c r="AI20" s="6"/>
      <c r="AJ20" s="10">
        <f t="shared" si="88"/>
        <v>0</v>
      </c>
      <c r="AK20" s="56">
        <f t="shared" si="89"/>
        <v>5.65</v>
      </c>
      <c r="AL20" s="33">
        <v>6</v>
      </c>
      <c r="AM20" s="28"/>
      <c r="AN20" s="6">
        <v>7</v>
      </c>
      <c r="AO20" s="6">
        <f t="shared" si="90"/>
        <v>6.7</v>
      </c>
      <c r="AP20" s="43">
        <v>5</v>
      </c>
      <c r="AQ20" s="43"/>
      <c r="AR20" s="24">
        <f t="shared" si="91"/>
        <v>5.9</v>
      </c>
      <c r="AS20" s="10"/>
      <c r="AT20" s="6"/>
      <c r="AU20" s="6">
        <f t="shared" si="92"/>
        <v>0</v>
      </c>
      <c r="AV20" s="6"/>
      <c r="AW20" s="6"/>
      <c r="AX20" s="10">
        <f t="shared" si="93"/>
        <v>0</v>
      </c>
      <c r="AY20" s="56">
        <f t="shared" si="94"/>
        <v>5.85</v>
      </c>
      <c r="AZ20" s="76">
        <v>7</v>
      </c>
      <c r="BA20" s="6">
        <v>9</v>
      </c>
      <c r="BB20" s="6">
        <v>6</v>
      </c>
      <c r="BC20" s="6">
        <v>7</v>
      </c>
      <c r="BD20" s="8">
        <f t="shared" si="129"/>
        <v>7</v>
      </c>
      <c r="BE20" s="6">
        <v>7</v>
      </c>
      <c r="BF20" s="11"/>
      <c r="BG20" s="24">
        <f t="shared" si="95"/>
        <v>7</v>
      </c>
      <c r="BH20" s="10"/>
      <c r="BI20" s="10"/>
      <c r="BJ20" s="10"/>
      <c r="BK20" s="6"/>
      <c r="BL20" s="8">
        <f t="shared" si="130"/>
        <v>0</v>
      </c>
      <c r="BM20" s="6"/>
      <c r="BN20" s="6"/>
      <c r="BO20" s="10">
        <f t="shared" si="96"/>
        <v>0</v>
      </c>
      <c r="BP20" s="56">
        <f t="shared" si="97"/>
        <v>7</v>
      </c>
      <c r="BQ20" s="32">
        <v>9</v>
      </c>
      <c r="BR20" s="1">
        <v>9</v>
      </c>
      <c r="BS20" s="1">
        <f t="shared" si="98"/>
        <v>9</v>
      </c>
      <c r="BT20" s="1">
        <v>2</v>
      </c>
      <c r="BU20" s="3"/>
      <c r="BV20" s="24">
        <f t="shared" si="99"/>
        <v>5.5</v>
      </c>
      <c r="BW20" s="10"/>
      <c r="BX20" s="6"/>
      <c r="BY20" s="6">
        <f t="shared" si="100"/>
        <v>0</v>
      </c>
      <c r="BZ20" s="6"/>
      <c r="CA20" s="6"/>
      <c r="CB20" s="10">
        <f t="shared" si="101"/>
        <v>0</v>
      </c>
      <c r="CC20" s="56">
        <f t="shared" si="102"/>
        <v>5.5</v>
      </c>
      <c r="CD20" s="33">
        <v>5</v>
      </c>
      <c r="CE20" s="6">
        <v>5</v>
      </c>
      <c r="CF20" s="6">
        <v>6</v>
      </c>
      <c r="CG20" s="6">
        <v>6</v>
      </c>
      <c r="CH20" s="6">
        <f t="shared" si="131"/>
        <v>5.7</v>
      </c>
      <c r="CI20" s="6">
        <v>2</v>
      </c>
      <c r="CJ20" s="6">
        <v>8</v>
      </c>
      <c r="CK20" s="24">
        <f t="shared" si="103"/>
        <v>6.9</v>
      </c>
      <c r="CL20" s="10"/>
      <c r="CM20" s="6"/>
      <c r="CN20" s="6">
        <f t="shared" si="104"/>
        <v>0</v>
      </c>
      <c r="CO20" s="6"/>
      <c r="CP20" s="6"/>
      <c r="CQ20" s="10">
        <f t="shared" si="105"/>
        <v>0</v>
      </c>
      <c r="CR20" s="56">
        <f t="shared" si="106"/>
        <v>6.85</v>
      </c>
      <c r="CS20" s="1">
        <v>7</v>
      </c>
      <c r="CT20" s="1">
        <v>7</v>
      </c>
      <c r="CU20" s="1">
        <f t="shared" si="107"/>
        <v>7</v>
      </c>
      <c r="CV20" s="1">
        <v>7</v>
      </c>
      <c r="CW20" s="11"/>
      <c r="CX20" s="24">
        <f t="shared" si="31"/>
        <v>7</v>
      </c>
      <c r="CY20" s="10"/>
      <c r="CZ20" s="6"/>
      <c r="DA20" s="6">
        <f t="shared" si="108"/>
        <v>0</v>
      </c>
      <c r="DB20" s="6"/>
      <c r="DC20" s="6"/>
      <c r="DD20" s="10">
        <f t="shared" si="109"/>
        <v>0</v>
      </c>
      <c r="DE20" s="56">
        <f t="shared" si="34"/>
        <v>7</v>
      </c>
      <c r="DF20" s="33">
        <v>7</v>
      </c>
      <c r="DG20" s="1">
        <v>6</v>
      </c>
      <c r="DH20" s="6">
        <f t="shared" si="35"/>
        <v>6.3</v>
      </c>
      <c r="DI20" s="6">
        <v>5</v>
      </c>
      <c r="DJ20" s="11"/>
      <c r="DK20" s="24">
        <f t="shared" si="36"/>
        <v>5.7</v>
      </c>
      <c r="DL20" s="10"/>
      <c r="DM20" s="6"/>
      <c r="DN20" s="6">
        <f t="shared" si="37"/>
        <v>0</v>
      </c>
      <c r="DO20" s="6"/>
      <c r="DP20" s="6"/>
      <c r="DQ20" s="10">
        <f t="shared" si="38"/>
        <v>0</v>
      </c>
      <c r="DR20" s="56">
        <f t="shared" si="39"/>
        <v>5.65</v>
      </c>
      <c r="DS20" s="1">
        <v>6</v>
      </c>
      <c r="DT20" s="1">
        <v>6</v>
      </c>
      <c r="DU20" s="1">
        <f t="shared" si="110"/>
        <v>6</v>
      </c>
      <c r="DV20" s="1">
        <v>8</v>
      </c>
      <c r="DW20" s="4"/>
      <c r="DX20" s="24">
        <f t="shared" si="111"/>
        <v>7</v>
      </c>
      <c r="DY20" s="10"/>
      <c r="DZ20" s="6"/>
      <c r="EA20" s="6">
        <f t="shared" si="112"/>
        <v>0</v>
      </c>
      <c r="EB20" s="6"/>
      <c r="EC20" s="6"/>
      <c r="ED20" s="10">
        <f t="shared" si="113"/>
        <v>0</v>
      </c>
      <c r="EE20" s="56">
        <f t="shared" si="114"/>
        <v>7</v>
      </c>
      <c r="EF20" s="3">
        <v>5</v>
      </c>
      <c r="EG20" s="3">
        <v>5</v>
      </c>
      <c r="EH20" s="3">
        <f t="shared" si="115"/>
        <v>5</v>
      </c>
      <c r="EI20" s="3">
        <v>7</v>
      </c>
      <c r="EJ20" s="3"/>
      <c r="EK20" s="24">
        <f t="shared" si="76"/>
        <v>6</v>
      </c>
      <c r="EL20" s="10"/>
      <c r="EM20" s="6"/>
      <c r="EN20" s="6">
        <f t="shared" si="116"/>
        <v>0</v>
      </c>
      <c r="EO20" s="6"/>
      <c r="EP20" s="6"/>
      <c r="EQ20" s="10">
        <f t="shared" si="77"/>
        <v>0</v>
      </c>
      <c r="ER20" s="56">
        <f t="shared" si="117"/>
        <v>6</v>
      </c>
      <c r="ES20" s="1">
        <v>7</v>
      </c>
      <c r="ET20" s="1">
        <v>7</v>
      </c>
      <c r="EU20" s="1">
        <f t="shared" si="118"/>
        <v>7</v>
      </c>
      <c r="EV20" s="3">
        <v>7</v>
      </c>
      <c r="EW20" s="11"/>
      <c r="EX20" s="24">
        <f t="shared" si="132"/>
        <v>7</v>
      </c>
      <c r="EY20" s="10"/>
      <c r="EZ20" s="6"/>
      <c r="FA20" s="6">
        <f t="shared" si="119"/>
        <v>0</v>
      </c>
      <c r="FB20" s="6"/>
      <c r="FC20" s="6"/>
      <c r="FD20" s="10">
        <f t="shared" si="133"/>
        <v>0</v>
      </c>
      <c r="FE20" s="56">
        <f t="shared" si="120"/>
        <v>7</v>
      </c>
      <c r="FF20" s="1">
        <v>7</v>
      </c>
      <c r="FG20" s="1">
        <v>8</v>
      </c>
      <c r="FH20" s="1">
        <f t="shared" si="126"/>
        <v>7.666666666666667</v>
      </c>
      <c r="FI20" s="1">
        <v>4</v>
      </c>
      <c r="FJ20" s="1"/>
      <c r="FK20" s="24">
        <f t="shared" si="134"/>
        <v>5.8</v>
      </c>
      <c r="FL20" s="10"/>
      <c r="FM20" s="6"/>
      <c r="FN20" s="6">
        <f t="shared" si="121"/>
        <v>0</v>
      </c>
      <c r="FO20" s="6"/>
      <c r="FP20" s="6"/>
      <c r="FQ20" s="10">
        <f t="shared" si="78"/>
        <v>0</v>
      </c>
      <c r="FR20" s="56">
        <f t="shared" si="125"/>
        <v>5.8333333333333339</v>
      </c>
      <c r="FS20" s="28">
        <v>8</v>
      </c>
      <c r="FT20" s="28">
        <v>8</v>
      </c>
      <c r="FU20" s="6">
        <f t="shared" si="122"/>
        <v>8</v>
      </c>
      <c r="FV20" s="6">
        <v>7.5</v>
      </c>
      <c r="FW20" s="11"/>
      <c r="FX20" s="24">
        <f t="shared" si="79"/>
        <v>7.8</v>
      </c>
      <c r="FY20" s="10"/>
      <c r="FZ20" s="6"/>
      <c r="GA20" s="6">
        <f t="shared" si="123"/>
        <v>0</v>
      </c>
      <c r="GB20" s="6"/>
      <c r="GC20" s="6"/>
      <c r="GD20" s="10">
        <f t="shared" si="80"/>
        <v>0</v>
      </c>
      <c r="GE20" s="56">
        <f t="shared" si="124"/>
        <v>7.75</v>
      </c>
      <c r="GF20" s="28">
        <v>8</v>
      </c>
      <c r="GG20" s="28">
        <v>8</v>
      </c>
      <c r="GH20" s="6">
        <f t="shared" si="135"/>
        <v>8</v>
      </c>
      <c r="GI20" s="6">
        <v>7</v>
      </c>
      <c r="GJ20" s="6"/>
      <c r="GK20" s="24">
        <f t="shared" si="136"/>
        <v>7.5</v>
      </c>
      <c r="GL20" s="10"/>
      <c r="GM20" s="6"/>
      <c r="GN20" s="6">
        <f t="shared" si="137"/>
        <v>0</v>
      </c>
      <c r="GO20" s="6"/>
      <c r="GP20" s="6"/>
      <c r="GQ20" s="10">
        <f t="shared" si="138"/>
        <v>0</v>
      </c>
      <c r="GR20" s="56">
        <f t="shared" si="139"/>
        <v>7.5</v>
      </c>
      <c r="GS20" s="28"/>
      <c r="GT20" s="28"/>
      <c r="GU20" s="6">
        <f t="shared" si="75"/>
        <v>0</v>
      </c>
      <c r="GV20" s="6"/>
      <c r="GW20" s="11"/>
      <c r="GX20" s="24">
        <f t="shared" si="67"/>
        <v>0</v>
      </c>
      <c r="GY20" s="10"/>
      <c r="GZ20" s="6"/>
      <c r="HA20" s="6">
        <f t="shared" si="68"/>
        <v>0</v>
      </c>
      <c r="HB20" s="6"/>
      <c r="HC20" s="6"/>
      <c r="HD20" s="10">
        <f t="shared" si="69"/>
        <v>0</v>
      </c>
      <c r="HE20" s="56">
        <f t="shared" si="70"/>
        <v>0</v>
      </c>
      <c r="HF20" s="2">
        <f t="shared" si="140"/>
        <v>6.2</v>
      </c>
      <c r="HG20" s="83" t="str">
        <f t="shared" si="141"/>
        <v>TB KHÁ</v>
      </c>
    </row>
    <row r="21" spans="1:215" s="113" customFormat="1" ht="21" customHeight="1">
      <c r="A21" s="25">
        <v>12</v>
      </c>
      <c r="B21" s="166" t="s">
        <v>61</v>
      </c>
      <c r="C21" s="123" t="s">
        <v>70</v>
      </c>
      <c r="D21" s="123" t="str">
        <f t="shared" si="127"/>
        <v>123MR2595</v>
      </c>
      <c r="E21" s="127" t="s">
        <v>317</v>
      </c>
      <c r="F21" s="128" t="s">
        <v>316</v>
      </c>
      <c r="G21" s="170" t="s">
        <v>315</v>
      </c>
      <c r="H21" s="34">
        <v>7</v>
      </c>
      <c r="I21" s="6">
        <v>7</v>
      </c>
      <c r="J21" s="6">
        <v>7</v>
      </c>
      <c r="K21" s="6">
        <v>7</v>
      </c>
      <c r="L21" s="8">
        <f t="shared" si="128"/>
        <v>7</v>
      </c>
      <c r="M21" s="6">
        <v>6</v>
      </c>
      <c r="N21" s="11"/>
      <c r="O21" s="24">
        <f t="shared" si="81"/>
        <v>6.5</v>
      </c>
      <c r="P21" s="10"/>
      <c r="Q21" s="10"/>
      <c r="R21" s="10"/>
      <c r="S21" s="6"/>
      <c r="T21" s="6">
        <f t="shared" si="82"/>
        <v>0</v>
      </c>
      <c r="U21" s="6"/>
      <c r="V21" s="6"/>
      <c r="W21" s="10">
        <f t="shared" si="83"/>
        <v>0</v>
      </c>
      <c r="X21" s="56">
        <f t="shared" si="84"/>
        <v>6.5</v>
      </c>
      <c r="Y21" s="106">
        <v>6</v>
      </c>
      <c r="Z21" s="100">
        <v>5</v>
      </c>
      <c r="AA21" s="100">
        <f>ROUND((Y21+Z21*2)/3,1)</f>
        <v>5.3</v>
      </c>
      <c r="AB21" s="100">
        <v>4</v>
      </c>
      <c r="AC21" s="107"/>
      <c r="AD21" s="102">
        <f t="shared" ref="AD21:AD34" si="142">ROUND((MAX(AB21:AC21)+AA21)/2,1)</f>
        <v>4.7</v>
      </c>
      <c r="AE21" s="102"/>
      <c r="AF21" s="100"/>
      <c r="AG21" s="100">
        <f t="shared" ref="AG21:AG34" si="143">ROUND((AE21+AF21*2)/3,1)</f>
        <v>0</v>
      </c>
      <c r="AH21" s="100"/>
      <c r="AI21" s="100"/>
      <c r="AJ21" s="102">
        <f t="shared" ref="AJ21:AJ34" si="144">ROUND((MAX(AH21:AI21)+AG21)/2,1)</f>
        <v>0</v>
      </c>
      <c r="AK21" s="102">
        <f t="shared" ref="AK21:AK34" si="145">IF(AG21=0,(MAX(AB21,AC21)+AA21)/2,(MAX(AH21,AI21)+AG21)/2)</f>
        <v>4.6500000000000004</v>
      </c>
      <c r="AL21" s="33">
        <v>7</v>
      </c>
      <c r="AM21" s="28"/>
      <c r="AN21" s="6">
        <v>8</v>
      </c>
      <c r="AO21" s="6">
        <f t="shared" si="90"/>
        <v>7.7</v>
      </c>
      <c r="AP21" s="43">
        <v>5</v>
      </c>
      <c r="AQ21" s="43"/>
      <c r="AR21" s="24">
        <f t="shared" si="91"/>
        <v>6.4</v>
      </c>
      <c r="AS21" s="10"/>
      <c r="AT21" s="6"/>
      <c r="AU21" s="6">
        <f t="shared" si="92"/>
        <v>0</v>
      </c>
      <c r="AV21" s="6"/>
      <c r="AW21" s="6"/>
      <c r="AX21" s="10">
        <f t="shared" si="93"/>
        <v>0</v>
      </c>
      <c r="AY21" s="56">
        <f t="shared" si="94"/>
        <v>6.35</v>
      </c>
      <c r="AZ21" s="76">
        <v>9</v>
      </c>
      <c r="BA21" s="6">
        <v>10</v>
      </c>
      <c r="BB21" s="6">
        <v>9</v>
      </c>
      <c r="BC21" s="6">
        <v>7</v>
      </c>
      <c r="BD21" s="8">
        <f t="shared" si="129"/>
        <v>8.5</v>
      </c>
      <c r="BE21" s="6">
        <v>7</v>
      </c>
      <c r="BF21" s="11"/>
      <c r="BG21" s="24">
        <f t="shared" si="95"/>
        <v>7.8</v>
      </c>
      <c r="BH21" s="10"/>
      <c r="BI21" s="10"/>
      <c r="BJ21" s="10"/>
      <c r="BK21" s="6"/>
      <c r="BL21" s="8">
        <f t="shared" si="130"/>
        <v>0</v>
      </c>
      <c r="BM21" s="6"/>
      <c r="BN21" s="6"/>
      <c r="BO21" s="10">
        <f t="shared" si="96"/>
        <v>0</v>
      </c>
      <c r="BP21" s="56">
        <f t="shared" si="97"/>
        <v>7.75</v>
      </c>
      <c r="BQ21" s="32">
        <v>7.5</v>
      </c>
      <c r="BR21" s="1">
        <v>7.5</v>
      </c>
      <c r="BS21" s="1">
        <f t="shared" si="98"/>
        <v>7.5</v>
      </c>
      <c r="BT21" s="1">
        <v>5</v>
      </c>
      <c r="BU21" s="3"/>
      <c r="BV21" s="24">
        <f t="shared" si="99"/>
        <v>6.3</v>
      </c>
      <c r="BW21" s="10"/>
      <c r="BX21" s="6"/>
      <c r="BY21" s="6">
        <f t="shared" si="100"/>
        <v>0</v>
      </c>
      <c r="BZ21" s="6"/>
      <c r="CA21" s="6"/>
      <c r="CB21" s="10">
        <f t="shared" si="101"/>
        <v>0</v>
      </c>
      <c r="CC21" s="56">
        <f t="shared" si="102"/>
        <v>6.25</v>
      </c>
      <c r="CD21" s="33">
        <v>6</v>
      </c>
      <c r="CE21" s="6">
        <v>6</v>
      </c>
      <c r="CF21" s="6">
        <v>6</v>
      </c>
      <c r="CG21" s="6">
        <v>6</v>
      </c>
      <c r="CH21" s="6">
        <f t="shared" si="131"/>
        <v>6</v>
      </c>
      <c r="CI21" s="6">
        <v>4</v>
      </c>
      <c r="CJ21" s="6"/>
      <c r="CK21" s="24">
        <f t="shared" si="103"/>
        <v>5</v>
      </c>
      <c r="CL21" s="10"/>
      <c r="CM21" s="6"/>
      <c r="CN21" s="6">
        <f t="shared" si="104"/>
        <v>0</v>
      </c>
      <c r="CO21" s="6"/>
      <c r="CP21" s="6"/>
      <c r="CQ21" s="10">
        <f t="shared" si="105"/>
        <v>0</v>
      </c>
      <c r="CR21" s="56">
        <f t="shared" si="106"/>
        <v>5</v>
      </c>
      <c r="CS21" s="1">
        <v>8</v>
      </c>
      <c r="CT21" s="1">
        <v>8</v>
      </c>
      <c r="CU21" s="1">
        <f t="shared" si="107"/>
        <v>8</v>
      </c>
      <c r="CV21" s="1">
        <v>9</v>
      </c>
      <c r="CW21" s="11"/>
      <c r="CX21" s="24">
        <f t="shared" si="31"/>
        <v>8.5</v>
      </c>
      <c r="CY21" s="10"/>
      <c r="CZ21" s="6"/>
      <c r="DA21" s="6">
        <f t="shared" ref="DA21:DA34" si="146">ROUND((CY21+CZ21*2)/3,1)</f>
        <v>0</v>
      </c>
      <c r="DB21" s="6"/>
      <c r="DC21" s="6"/>
      <c r="DD21" s="10">
        <f t="shared" ref="DD21:DD34" si="147">ROUND((MAX(DB21:DC21)+DA21)/2,1)</f>
        <v>0</v>
      </c>
      <c r="DE21" s="56">
        <f t="shared" si="34"/>
        <v>8.5</v>
      </c>
      <c r="DF21" s="33">
        <v>7</v>
      </c>
      <c r="DG21" s="1">
        <v>6</v>
      </c>
      <c r="DH21" s="6">
        <f t="shared" si="35"/>
        <v>6.3</v>
      </c>
      <c r="DI21" s="6">
        <v>7</v>
      </c>
      <c r="DJ21" s="11"/>
      <c r="DK21" s="24">
        <f t="shared" si="36"/>
        <v>6.7</v>
      </c>
      <c r="DL21" s="10"/>
      <c r="DM21" s="6"/>
      <c r="DN21" s="6">
        <f t="shared" si="37"/>
        <v>0</v>
      </c>
      <c r="DO21" s="6"/>
      <c r="DP21" s="6"/>
      <c r="DQ21" s="10">
        <f t="shared" si="38"/>
        <v>0</v>
      </c>
      <c r="DR21" s="56">
        <f t="shared" si="39"/>
        <v>6.65</v>
      </c>
      <c r="DS21" s="1">
        <v>9</v>
      </c>
      <c r="DT21" s="1">
        <v>7</v>
      </c>
      <c r="DU21" s="1">
        <f t="shared" si="110"/>
        <v>7.666666666666667</v>
      </c>
      <c r="DV21" s="1">
        <v>7</v>
      </c>
      <c r="DW21" s="4"/>
      <c r="DX21" s="24">
        <f t="shared" si="111"/>
        <v>7.3</v>
      </c>
      <c r="DY21" s="10"/>
      <c r="DZ21" s="6"/>
      <c r="EA21" s="6">
        <f t="shared" si="112"/>
        <v>0</v>
      </c>
      <c r="EB21" s="6"/>
      <c r="EC21" s="6"/>
      <c r="ED21" s="10">
        <f t="shared" si="113"/>
        <v>0</v>
      </c>
      <c r="EE21" s="56">
        <f t="shared" si="114"/>
        <v>7.3333333333333339</v>
      </c>
      <c r="EF21" s="3">
        <v>7</v>
      </c>
      <c r="EG21" s="3">
        <v>8</v>
      </c>
      <c r="EH21" s="3">
        <f t="shared" si="115"/>
        <v>7.666666666666667</v>
      </c>
      <c r="EI21" s="3">
        <v>7</v>
      </c>
      <c r="EJ21" s="3"/>
      <c r="EK21" s="24">
        <f t="shared" si="76"/>
        <v>7.3</v>
      </c>
      <c r="EL21" s="10"/>
      <c r="EM21" s="6"/>
      <c r="EN21" s="6">
        <f t="shared" ref="EN21:EN34" si="148">ROUND((EL21+EM21*2)/3,1)</f>
        <v>0</v>
      </c>
      <c r="EO21" s="6"/>
      <c r="EP21" s="6"/>
      <c r="EQ21" s="10">
        <f t="shared" si="77"/>
        <v>0</v>
      </c>
      <c r="ER21" s="56">
        <f t="shared" ref="ER21:ER34" si="149">IF(EN21=0,(MAX(EI21,EJ21)+EH21)/2,(MAX(EO21,EP21)+EN21)/2)</f>
        <v>7.3333333333333339</v>
      </c>
      <c r="ES21" s="1">
        <v>9</v>
      </c>
      <c r="ET21" s="1">
        <v>9</v>
      </c>
      <c r="EU21" s="1">
        <f t="shared" si="118"/>
        <v>9</v>
      </c>
      <c r="EV21" s="3">
        <v>9</v>
      </c>
      <c r="EW21" s="11"/>
      <c r="EX21" s="24">
        <f t="shared" si="132"/>
        <v>9</v>
      </c>
      <c r="EY21" s="10"/>
      <c r="EZ21" s="6"/>
      <c r="FA21" s="6">
        <f t="shared" si="119"/>
        <v>0</v>
      </c>
      <c r="FB21" s="6"/>
      <c r="FC21" s="6"/>
      <c r="FD21" s="10">
        <f t="shared" si="133"/>
        <v>0</v>
      </c>
      <c r="FE21" s="56">
        <f t="shared" si="120"/>
        <v>9</v>
      </c>
      <c r="FF21" s="1">
        <v>7</v>
      </c>
      <c r="FG21" s="1">
        <v>8</v>
      </c>
      <c r="FH21" s="1">
        <f t="shared" si="126"/>
        <v>7.666666666666667</v>
      </c>
      <c r="FI21" s="1">
        <v>5</v>
      </c>
      <c r="FJ21" s="1"/>
      <c r="FK21" s="24">
        <f t="shared" si="134"/>
        <v>6.3</v>
      </c>
      <c r="FL21" s="10"/>
      <c r="FM21" s="6"/>
      <c r="FN21" s="6">
        <f t="shared" si="121"/>
        <v>0</v>
      </c>
      <c r="FO21" s="6"/>
      <c r="FP21" s="6"/>
      <c r="FQ21" s="10">
        <f t="shared" si="78"/>
        <v>0</v>
      </c>
      <c r="FR21" s="56">
        <f t="shared" si="125"/>
        <v>6.3333333333333339</v>
      </c>
      <c r="FS21" s="28">
        <v>9</v>
      </c>
      <c r="FT21" s="28">
        <v>6</v>
      </c>
      <c r="FU21" s="6">
        <f t="shared" ref="FU21:FU34" si="150">ROUND((FS21+FT21*2)/3,1)</f>
        <v>7</v>
      </c>
      <c r="FV21" s="6">
        <v>7</v>
      </c>
      <c r="FW21" s="11"/>
      <c r="FX21" s="24">
        <f t="shared" si="79"/>
        <v>7</v>
      </c>
      <c r="FY21" s="10"/>
      <c r="FZ21" s="6"/>
      <c r="GA21" s="6">
        <f t="shared" ref="GA21:GA34" si="151">ROUND((FY21+FZ21*2)/3,1)</f>
        <v>0</v>
      </c>
      <c r="GB21" s="6"/>
      <c r="GC21" s="6"/>
      <c r="GD21" s="10">
        <f t="shared" si="80"/>
        <v>0</v>
      </c>
      <c r="GE21" s="56">
        <f t="shared" ref="GE21:GE34" si="152">IF(GA21=0,(MAX(FV21,FW21)+FU21)/2,(MAX(GB21,GC21)+GA21)/2)</f>
        <v>7</v>
      </c>
      <c r="GF21" s="182">
        <v>8</v>
      </c>
      <c r="GG21" s="182">
        <v>8</v>
      </c>
      <c r="GH21" s="6">
        <f t="shared" si="135"/>
        <v>8</v>
      </c>
      <c r="GI21" s="6">
        <v>7</v>
      </c>
      <c r="GJ21" s="6"/>
      <c r="GK21" s="24">
        <f t="shared" si="136"/>
        <v>7.5</v>
      </c>
      <c r="GL21" s="10"/>
      <c r="GM21" s="6"/>
      <c r="GN21" s="6">
        <f t="shared" si="137"/>
        <v>0</v>
      </c>
      <c r="GO21" s="6"/>
      <c r="GP21" s="6"/>
      <c r="GQ21" s="10">
        <f t="shared" si="138"/>
        <v>0</v>
      </c>
      <c r="GR21" s="56">
        <f t="shared" si="139"/>
        <v>7.5</v>
      </c>
      <c r="GS21" s="28"/>
      <c r="GT21" s="28"/>
      <c r="GU21" s="6">
        <f t="shared" ref="GU21:GU34" si="153">ROUND((GS21+GT21*2)/3,1)</f>
        <v>0</v>
      </c>
      <c r="GV21" s="6"/>
      <c r="GW21" s="11"/>
      <c r="GX21" s="24">
        <f t="shared" ref="GX21:GX34" si="154">ROUND((MAX(GV21:GW21)+GU21)/2,1)</f>
        <v>0</v>
      </c>
      <c r="GY21" s="10"/>
      <c r="GZ21" s="6"/>
      <c r="HA21" s="6">
        <f t="shared" ref="HA21:HA34" si="155">ROUND((GY21+GZ21*2)/3,1)</f>
        <v>0</v>
      </c>
      <c r="HB21" s="6"/>
      <c r="HC21" s="6"/>
      <c r="HD21" s="10">
        <f t="shared" ref="HD21:HD34" si="156">ROUND((MAX(HB21:HC21)+HA21)/2,1)</f>
        <v>0</v>
      </c>
      <c r="HE21" s="56">
        <f t="shared" ref="HE21:HE34" si="157">IF(HA21=0,(MAX(GV21,GW21)+GU21)/2,(MAX(HB21,HC21)+HA21)/2)</f>
        <v>0</v>
      </c>
      <c r="HF21" s="2">
        <f t="shared" si="140"/>
        <v>6.5</v>
      </c>
      <c r="HG21" s="83" t="str">
        <f t="shared" si="141"/>
        <v>TB KHÁ</v>
      </c>
    </row>
    <row r="22" spans="1:215" s="113" customFormat="1" ht="21" customHeight="1">
      <c r="A22" s="25">
        <v>13</v>
      </c>
      <c r="B22" s="166" t="s">
        <v>61</v>
      </c>
      <c r="C22" s="123" t="s">
        <v>71</v>
      </c>
      <c r="D22" s="123" t="str">
        <f t="shared" si="127"/>
        <v>123MR2596</v>
      </c>
      <c r="E22" s="127" t="s">
        <v>304</v>
      </c>
      <c r="F22" s="128" t="s">
        <v>314</v>
      </c>
      <c r="G22" s="170" t="s">
        <v>313</v>
      </c>
      <c r="H22" s="34">
        <v>7</v>
      </c>
      <c r="I22" s="6">
        <v>6</v>
      </c>
      <c r="J22" s="6">
        <v>7</v>
      </c>
      <c r="K22" s="6">
        <v>7</v>
      </c>
      <c r="L22" s="8">
        <f t="shared" si="128"/>
        <v>6.8</v>
      </c>
      <c r="M22" s="6">
        <v>7</v>
      </c>
      <c r="N22" s="11"/>
      <c r="O22" s="24">
        <f t="shared" si="81"/>
        <v>6.9</v>
      </c>
      <c r="P22" s="10"/>
      <c r="Q22" s="10"/>
      <c r="R22" s="10"/>
      <c r="S22" s="6"/>
      <c r="T22" s="6">
        <f t="shared" si="82"/>
        <v>0</v>
      </c>
      <c r="U22" s="6"/>
      <c r="V22" s="6"/>
      <c r="W22" s="10">
        <f t="shared" si="83"/>
        <v>0</v>
      </c>
      <c r="X22" s="56">
        <f t="shared" si="84"/>
        <v>6.9</v>
      </c>
      <c r="Y22" s="33">
        <v>8</v>
      </c>
      <c r="Z22" s="6">
        <v>9</v>
      </c>
      <c r="AA22" s="1">
        <f>ROUND((Z22*2+Y22)/3,1)</f>
        <v>8.6999999999999993</v>
      </c>
      <c r="AB22" s="1">
        <v>6</v>
      </c>
      <c r="AC22" s="11"/>
      <c r="AD22" s="24">
        <f t="shared" si="142"/>
        <v>7.4</v>
      </c>
      <c r="AE22" s="10"/>
      <c r="AF22" s="6"/>
      <c r="AG22" s="6">
        <f t="shared" si="143"/>
        <v>0</v>
      </c>
      <c r="AH22" s="6"/>
      <c r="AI22" s="6"/>
      <c r="AJ22" s="10">
        <f t="shared" si="144"/>
        <v>0</v>
      </c>
      <c r="AK22" s="56">
        <f t="shared" si="145"/>
        <v>7.35</v>
      </c>
      <c r="AL22" s="73">
        <v>6</v>
      </c>
      <c r="AM22" s="29"/>
      <c r="AN22" s="31">
        <v>7</v>
      </c>
      <c r="AO22" s="31">
        <f t="shared" si="90"/>
        <v>6.7</v>
      </c>
      <c r="AP22" s="45"/>
      <c r="AQ22" s="31">
        <v>0</v>
      </c>
      <c r="AR22" s="36">
        <f t="shared" si="91"/>
        <v>3.4</v>
      </c>
      <c r="AS22" s="10"/>
      <c r="AT22" s="6"/>
      <c r="AU22" s="6">
        <f t="shared" si="92"/>
        <v>0</v>
      </c>
      <c r="AV22" s="6"/>
      <c r="AW22" s="6"/>
      <c r="AX22" s="10">
        <f t="shared" si="93"/>
        <v>0</v>
      </c>
      <c r="AY22" s="36">
        <f t="shared" si="94"/>
        <v>3.35</v>
      </c>
      <c r="AZ22" s="76">
        <v>10</v>
      </c>
      <c r="BA22" s="6">
        <v>10</v>
      </c>
      <c r="BB22" s="6">
        <v>6</v>
      </c>
      <c r="BC22" s="6">
        <v>8</v>
      </c>
      <c r="BD22" s="8">
        <f t="shared" si="129"/>
        <v>8</v>
      </c>
      <c r="BE22" s="6">
        <v>4</v>
      </c>
      <c r="BF22" s="11"/>
      <c r="BG22" s="24">
        <f t="shared" si="95"/>
        <v>6</v>
      </c>
      <c r="BH22" s="10"/>
      <c r="BI22" s="10"/>
      <c r="BJ22" s="10"/>
      <c r="BK22" s="6"/>
      <c r="BL22" s="8">
        <f t="shared" si="130"/>
        <v>0</v>
      </c>
      <c r="BM22" s="6"/>
      <c r="BN22" s="6"/>
      <c r="BO22" s="10">
        <f t="shared" si="96"/>
        <v>0</v>
      </c>
      <c r="BP22" s="56">
        <f t="shared" si="97"/>
        <v>6</v>
      </c>
      <c r="BQ22" s="93">
        <v>8.5</v>
      </c>
      <c r="BR22" s="54">
        <v>8.5</v>
      </c>
      <c r="BS22" s="54">
        <f t="shared" si="98"/>
        <v>8.5</v>
      </c>
      <c r="BT22" s="54">
        <v>1</v>
      </c>
      <c r="BU22" s="58">
        <v>2</v>
      </c>
      <c r="BV22" s="55">
        <f t="shared" si="99"/>
        <v>5.3</v>
      </c>
      <c r="BW22" s="10"/>
      <c r="BX22" s="6"/>
      <c r="BY22" s="6">
        <f t="shared" si="100"/>
        <v>0</v>
      </c>
      <c r="BZ22" s="6"/>
      <c r="CA22" s="6"/>
      <c r="CB22" s="10">
        <f t="shared" si="101"/>
        <v>0</v>
      </c>
      <c r="CC22" s="55">
        <f t="shared" si="102"/>
        <v>5.25</v>
      </c>
      <c r="CD22" s="33">
        <v>5</v>
      </c>
      <c r="CE22" s="6">
        <v>5</v>
      </c>
      <c r="CF22" s="6">
        <v>7</v>
      </c>
      <c r="CG22" s="6">
        <v>7</v>
      </c>
      <c r="CH22" s="6">
        <f t="shared" si="131"/>
        <v>6.3</v>
      </c>
      <c r="CI22" s="70"/>
      <c r="CJ22" s="6">
        <v>7</v>
      </c>
      <c r="CK22" s="24">
        <f t="shared" si="103"/>
        <v>6.7</v>
      </c>
      <c r="CL22" s="10"/>
      <c r="CM22" s="6"/>
      <c r="CN22" s="6">
        <f t="shared" si="104"/>
        <v>0</v>
      </c>
      <c r="CO22" s="6"/>
      <c r="CP22" s="6"/>
      <c r="CQ22" s="10">
        <f t="shared" si="105"/>
        <v>0</v>
      </c>
      <c r="CR22" s="56">
        <f t="shared" si="106"/>
        <v>6.65</v>
      </c>
      <c r="CS22" s="1">
        <v>9</v>
      </c>
      <c r="CT22" s="1">
        <v>9</v>
      </c>
      <c r="CU22" s="1">
        <f t="shared" ref="CU22:CU34" si="158">ROUND((CT22*2+CS22)/3,1)</f>
        <v>9</v>
      </c>
      <c r="CV22" s="1">
        <v>8</v>
      </c>
      <c r="CW22" s="11"/>
      <c r="CX22" s="24">
        <f t="shared" si="31"/>
        <v>8.5</v>
      </c>
      <c r="CY22" s="10"/>
      <c r="CZ22" s="6"/>
      <c r="DA22" s="6">
        <f t="shared" si="146"/>
        <v>0</v>
      </c>
      <c r="DB22" s="6"/>
      <c r="DC22" s="6"/>
      <c r="DD22" s="10">
        <f t="shared" si="147"/>
        <v>0</v>
      </c>
      <c r="DE22" s="56">
        <f t="shared" si="34"/>
        <v>8.5</v>
      </c>
      <c r="DF22" s="33">
        <v>8</v>
      </c>
      <c r="DG22" s="1">
        <v>6</v>
      </c>
      <c r="DH22" s="6">
        <f t="shared" si="35"/>
        <v>6.7</v>
      </c>
      <c r="DI22" s="6">
        <v>8</v>
      </c>
      <c r="DJ22" s="11"/>
      <c r="DK22" s="24">
        <f t="shared" si="36"/>
        <v>7.4</v>
      </c>
      <c r="DL22" s="10"/>
      <c r="DM22" s="6"/>
      <c r="DN22" s="6">
        <f t="shared" si="37"/>
        <v>0</v>
      </c>
      <c r="DO22" s="6"/>
      <c r="DP22" s="6"/>
      <c r="DQ22" s="10">
        <f t="shared" si="38"/>
        <v>0</v>
      </c>
      <c r="DR22" s="56">
        <f t="shared" si="39"/>
        <v>7.35</v>
      </c>
      <c r="DS22" s="1">
        <v>9</v>
      </c>
      <c r="DT22" s="1">
        <v>4</v>
      </c>
      <c r="DU22" s="1">
        <f t="shared" si="110"/>
        <v>5.666666666666667</v>
      </c>
      <c r="DV22" s="1">
        <v>6</v>
      </c>
      <c r="DW22" s="4"/>
      <c r="DX22" s="24">
        <f t="shared" si="111"/>
        <v>5.8</v>
      </c>
      <c r="DY22" s="10"/>
      <c r="DZ22" s="6"/>
      <c r="EA22" s="6">
        <f t="shared" si="112"/>
        <v>0</v>
      </c>
      <c r="EB22" s="6"/>
      <c r="EC22" s="6"/>
      <c r="ED22" s="10">
        <f t="shared" si="113"/>
        <v>0</v>
      </c>
      <c r="EE22" s="56">
        <f t="shared" si="114"/>
        <v>5.8333333333333339</v>
      </c>
      <c r="EF22" s="3">
        <v>8</v>
      </c>
      <c r="EG22" s="3">
        <v>9</v>
      </c>
      <c r="EH22" s="3">
        <f t="shared" si="115"/>
        <v>8.6666666666666661</v>
      </c>
      <c r="EI22" s="3">
        <v>7</v>
      </c>
      <c r="EJ22" s="3"/>
      <c r="EK22" s="24">
        <f t="shared" si="76"/>
        <v>7.8</v>
      </c>
      <c r="EL22" s="10"/>
      <c r="EM22" s="6"/>
      <c r="EN22" s="6">
        <f t="shared" si="148"/>
        <v>0</v>
      </c>
      <c r="EO22" s="6"/>
      <c r="EP22" s="6"/>
      <c r="EQ22" s="10">
        <f t="shared" si="77"/>
        <v>0</v>
      </c>
      <c r="ER22" s="56">
        <f t="shared" si="149"/>
        <v>7.833333333333333</v>
      </c>
      <c r="ES22" s="1">
        <v>10</v>
      </c>
      <c r="ET22" s="1">
        <v>9</v>
      </c>
      <c r="EU22" s="1">
        <f t="shared" si="118"/>
        <v>9.3333333333333339</v>
      </c>
      <c r="EV22" s="3">
        <v>8</v>
      </c>
      <c r="EW22" s="11"/>
      <c r="EX22" s="24">
        <f t="shared" si="132"/>
        <v>8.6999999999999993</v>
      </c>
      <c r="EY22" s="10"/>
      <c r="EZ22" s="6"/>
      <c r="FA22" s="6">
        <f t="shared" si="119"/>
        <v>0</v>
      </c>
      <c r="FB22" s="6"/>
      <c r="FC22" s="6"/>
      <c r="FD22" s="10">
        <f t="shared" si="133"/>
        <v>0</v>
      </c>
      <c r="FE22" s="56">
        <f t="shared" si="120"/>
        <v>8.6666666666666679</v>
      </c>
      <c r="FF22" s="1">
        <v>7</v>
      </c>
      <c r="FG22" s="1">
        <v>6</v>
      </c>
      <c r="FH22" s="1">
        <f t="shared" si="126"/>
        <v>6.333333333333333</v>
      </c>
      <c r="FI22" s="1">
        <v>4</v>
      </c>
      <c r="FJ22" s="1"/>
      <c r="FK22" s="24">
        <f t="shared" si="134"/>
        <v>5.2</v>
      </c>
      <c r="FL22" s="10"/>
      <c r="FM22" s="6"/>
      <c r="FN22" s="6">
        <f t="shared" si="121"/>
        <v>0</v>
      </c>
      <c r="FO22" s="6"/>
      <c r="FP22" s="6"/>
      <c r="FQ22" s="10">
        <f t="shared" si="78"/>
        <v>0</v>
      </c>
      <c r="FR22" s="56">
        <f t="shared" si="125"/>
        <v>5.1666666666666661</v>
      </c>
      <c r="FS22" s="28">
        <v>9</v>
      </c>
      <c r="FT22" s="28">
        <v>7</v>
      </c>
      <c r="FU22" s="6">
        <f t="shared" si="150"/>
        <v>7.7</v>
      </c>
      <c r="FV22" s="6">
        <v>7</v>
      </c>
      <c r="FW22" s="11"/>
      <c r="FX22" s="24">
        <f t="shared" si="79"/>
        <v>7.4</v>
      </c>
      <c r="FY22" s="10"/>
      <c r="FZ22" s="6"/>
      <c r="GA22" s="6">
        <f t="shared" si="151"/>
        <v>0</v>
      </c>
      <c r="GB22" s="6"/>
      <c r="GC22" s="6"/>
      <c r="GD22" s="10">
        <f t="shared" si="80"/>
        <v>0</v>
      </c>
      <c r="GE22" s="56">
        <f t="shared" si="152"/>
        <v>7.35</v>
      </c>
      <c r="GF22" s="182">
        <v>8</v>
      </c>
      <c r="GG22" s="182">
        <v>8</v>
      </c>
      <c r="GH22" s="6">
        <f t="shared" si="135"/>
        <v>8</v>
      </c>
      <c r="GI22" s="6">
        <v>7</v>
      </c>
      <c r="GJ22" s="6"/>
      <c r="GK22" s="24">
        <f t="shared" si="136"/>
        <v>7.5</v>
      </c>
      <c r="GL22" s="10"/>
      <c r="GM22" s="6"/>
      <c r="GN22" s="6">
        <f t="shared" si="137"/>
        <v>0</v>
      </c>
      <c r="GO22" s="6"/>
      <c r="GP22" s="6"/>
      <c r="GQ22" s="10">
        <f t="shared" si="138"/>
        <v>0</v>
      </c>
      <c r="GR22" s="56">
        <f t="shared" si="139"/>
        <v>7.5</v>
      </c>
      <c r="GS22" s="28"/>
      <c r="GT22" s="28"/>
      <c r="GU22" s="6">
        <f t="shared" si="153"/>
        <v>0</v>
      </c>
      <c r="GV22" s="6"/>
      <c r="GW22" s="11"/>
      <c r="GX22" s="24">
        <f t="shared" si="154"/>
        <v>0</v>
      </c>
      <c r="GY22" s="10"/>
      <c r="GZ22" s="6"/>
      <c r="HA22" s="6">
        <f t="shared" si="155"/>
        <v>0</v>
      </c>
      <c r="HB22" s="6"/>
      <c r="HC22" s="6"/>
      <c r="HD22" s="10">
        <f t="shared" si="156"/>
        <v>0</v>
      </c>
      <c r="HE22" s="56">
        <f t="shared" si="157"/>
        <v>0</v>
      </c>
      <c r="HF22" s="2">
        <f t="shared" si="140"/>
        <v>6.2</v>
      </c>
      <c r="HG22" s="83" t="str">
        <f t="shared" si="141"/>
        <v>TB KHÁ</v>
      </c>
    </row>
    <row r="23" spans="1:215" s="113" customFormat="1" ht="21" customHeight="1">
      <c r="A23" s="25">
        <v>14</v>
      </c>
      <c r="B23" s="166" t="s">
        <v>61</v>
      </c>
      <c r="C23" s="123" t="s">
        <v>72</v>
      </c>
      <c r="D23" s="123" t="str">
        <f t="shared" si="127"/>
        <v>123MR2597</v>
      </c>
      <c r="E23" s="127" t="s">
        <v>312</v>
      </c>
      <c r="F23" s="128" t="s">
        <v>311</v>
      </c>
      <c r="G23" s="168" t="s">
        <v>310</v>
      </c>
      <c r="H23" s="34">
        <v>7</v>
      </c>
      <c r="I23" s="6">
        <v>7</v>
      </c>
      <c r="J23" s="6">
        <v>6</v>
      </c>
      <c r="K23" s="6">
        <v>7</v>
      </c>
      <c r="L23" s="8">
        <f t="shared" si="128"/>
        <v>6.7</v>
      </c>
      <c r="M23" s="6">
        <v>6</v>
      </c>
      <c r="N23" s="11"/>
      <c r="O23" s="24">
        <f t="shared" si="81"/>
        <v>6.4</v>
      </c>
      <c r="P23" s="10"/>
      <c r="Q23" s="10"/>
      <c r="R23" s="10"/>
      <c r="S23" s="6"/>
      <c r="T23" s="6">
        <f t="shared" si="82"/>
        <v>0</v>
      </c>
      <c r="U23" s="6"/>
      <c r="V23" s="6"/>
      <c r="W23" s="10">
        <f t="shared" si="83"/>
        <v>0</v>
      </c>
      <c r="X23" s="56">
        <f t="shared" si="84"/>
        <v>6.35</v>
      </c>
      <c r="Y23" s="33">
        <v>7</v>
      </c>
      <c r="Z23" s="6">
        <v>5</v>
      </c>
      <c r="AA23" s="1">
        <f>ROUND((Z23*2+Y23)/3,1)</f>
        <v>5.7</v>
      </c>
      <c r="AB23" s="1">
        <v>6</v>
      </c>
      <c r="AC23" s="11"/>
      <c r="AD23" s="24">
        <f t="shared" si="142"/>
        <v>5.9</v>
      </c>
      <c r="AE23" s="10"/>
      <c r="AF23" s="6"/>
      <c r="AG23" s="6">
        <f t="shared" si="143"/>
        <v>0</v>
      </c>
      <c r="AH23" s="6"/>
      <c r="AI23" s="6"/>
      <c r="AJ23" s="10">
        <f t="shared" si="144"/>
        <v>0</v>
      </c>
      <c r="AK23" s="56">
        <f t="shared" si="145"/>
        <v>5.85</v>
      </c>
      <c r="AL23" s="33"/>
      <c r="AM23" s="28"/>
      <c r="AN23" s="6"/>
      <c r="AO23" s="6">
        <f t="shared" si="90"/>
        <v>0</v>
      </c>
      <c r="AP23" s="43"/>
      <c r="AQ23" s="43"/>
      <c r="AR23" s="24">
        <f t="shared" si="91"/>
        <v>0</v>
      </c>
      <c r="AS23" s="10"/>
      <c r="AT23" s="6"/>
      <c r="AU23" s="6">
        <f t="shared" si="92"/>
        <v>0</v>
      </c>
      <c r="AV23" s="6"/>
      <c r="AW23" s="6"/>
      <c r="AX23" s="10">
        <f t="shared" si="93"/>
        <v>0</v>
      </c>
      <c r="AY23" s="98">
        <v>7.1</v>
      </c>
      <c r="AZ23" s="76">
        <v>4</v>
      </c>
      <c r="BA23" s="6">
        <v>8</v>
      </c>
      <c r="BB23" s="6">
        <v>9</v>
      </c>
      <c r="BC23" s="6">
        <v>7</v>
      </c>
      <c r="BD23" s="8">
        <f t="shared" si="129"/>
        <v>7.3</v>
      </c>
      <c r="BE23" s="6">
        <v>7</v>
      </c>
      <c r="BF23" s="11"/>
      <c r="BG23" s="24">
        <f t="shared" si="95"/>
        <v>7.2</v>
      </c>
      <c r="BH23" s="10"/>
      <c r="BI23" s="10"/>
      <c r="BJ23" s="10"/>
      <c r="BK23" s="6"/>
      <c r="BL23" s="8">
        <f t="shared" si="130"/>
        <v>0</v>
      </c>
      <c r="BM23" s="6"/>
      <c r="BN23" s="6"/>
      <c r="BO23" s="10">
        <f t="shared" si="96"/>
        <v>0</v>
      </c>
      <c r="BP23" s="56">
        <f t="shared" si="97"/>
        <v>7.15</v>
      </c>
      <c r="BQ23" s="32">
        <v>7</v>
      </c>
      <c r="BR23" s="1">
        <v>7</v>
      </c>
      <c r="BS23" s="1">
        <f t="shared" si="98"/>
        <v>7</v>
      </c>
      <c r="BT23" s="1">
        <v>7</v>
      </c>
      <c r="BU23" s="3"/>
      <c r="BV23" s="24">
        <f t="shared" si="99"/>
        <v>7</v>
      </c>
      <c r="BW23" s="10"/>
      <c r="BX23" s="6"/>
      <c r="BY23" s="6">
        <f t="shared" si="100"/>
        <v>0</v>
      </c>
      <c r="BZ23" s="6"/>
      <c r="CA23" s="6"/>
      <c r="CB23" s="10">
        <f t="shared" si="101"/>
        <v>0</v>
      </c>
      <c r="CC23" s="56">
        <f t="shared" si="102"/>
        <v>7</v>
      </c>
      <c r="CD23" s="33">
        <v>5</v>
      </c>
      <c r="CE23" s="6">
        <v>5</v>
      </c>
      <c r="CF23" s="6">
        <v>5</v>
      </c>
      <c r="CG23" s="6">
        <v>5</v>
      </c>
      <c r="CH23" s="6">
        <f t="shared" si="131"/>
        <v>5</v>
      </c>
      <c r="CI23" s="6">
        <v>3</v>
      </c>
      <c r="CJ23" s="6">
        <v>7</v>
      </c>
      <c r="CK23" s="24">
        <f t="shared" si="103"/>
        <v>6</v>
      </c>
      <c r="CL23" s="10"/>
      <c r="CM23" s="6"/>
      <c r="CN23" s="6">
        <f t="shared" si="104"/>
        <v>0</v>
      </c>
      <c r="CO23" s="6"/>
      <c r="CP23" s="6"/>
      <c r="CQ23" s="10">
        <f t="shared" si="105"/>
        <v>0</v>
      </c>
      <c r="CR23" s="56">
        <f t="shared" si="106"/>
        <v>6</v>
      </c>
      <c r="CS23" s="1">
        <v>8</v>
      </c>
      <c r="CT23" s="1">
        <v>8</v>
      </c>
      <c r="CU23" s="1">
        <f t="shared" si="158"/>
        <v>8</v>
      </c>
      <c r="CV23" s="1">
        <v>7</v>
      </c>
      <c r="CW23" s="11"/>
      <c r="CX23" s="24">
        <f t="shared" si="31"/>
        <v>7.5</v>
      </c>
      <c r="CY23" s="10"/>
      <c r="CZ23" s="6"/>
      <c r="DA23" s="6">
        <f t="shared" si="146"/>
        <v>0</v>
      </c>
      <c r="DB23" s="6"/>
      <c r="DC23" s="6"/>
      <c r="DD23" s="10">
        <f t="shared" si="147"/>
        <v>0</v>
      </c>
      <c r="DE23" s="56">
        <f t="shared" si="34"/>
        <v>7.5</v>
      </c>
      <c r="DF23" s="33">
        <v>7</v>
      </c>
      <c r="DG23" s="1">
        <v>5</v>
      </c>
      <c r="DH23" s="6">
        <f t="shared" si="35"/>
        <v>5.7</v>
      </c>
      <c r="DI23" s="6">
        <v>7</v>
      </c>
      <c r="DJ23" s="11"/>
      <c r="DK23" s="24">
        <f t="shared" si="36"/>
        <v>6.4</v>
      </c>
      <c r="DL23" s="10"/>
      <c r="DM23" s="6"/>
      <c r="DN23" s="6">
        <f t="shared" si="37"/>
        <v>0</v>
      </c>
      <c r="DO23" s="6"/>
      <c r="DP23" s="6"/>
      <c r="DQ23" s="10">
        <f t="shared" si="38"/>
        <v>0</v>
      </c>
      <c r="DR23" s="56">
        <f t="shared" si="39"/>
        <v>6.35</v>
      </c>
      <c r="DS23" s="1">
        <v>8</v>
      </c>
      <c r="DT23" s="1">
        <v>5</v>
      </c>
      <c r="DU23" s="1">
        <f t="shared" si="110"/>
        <v>6</v>
      </c>
      <c r="DV23" s="1">
        <v>5</v>
      </c>
      <c r="DW23" s="4"/>
      <c r="DX23" s="24">
        <f t="shared" si="111"/>
        <v>5.5</v>
      </c>
      <c r="DY23" s="10"/>
      <c r="DZ23" s="6"/>
      <c r="EA23" s="6">
        <f t="shared" si="112"/>
        <v>0</v>
      </c>
      <c r="EB23" s="6"/>
      <c r="EC23" s="6"/>
      <c r="ED23" s="10">
        <f t="shared" si="113"/>
        <v>0</v>
      </c>
      <c r="EE23" s="56">
        <f t="shared" si="114"/>
        <v>5.5</v>
      </c>
      <c r="EF23" s="3"/>
      <c r="EG23" s="3"/>
      <c r="EH23" s="3">
        <f t="shared" si="115"/>
        <v>0</v>
      </c>
      <c r="EI23" s="3"/>
      <c r="EJ23" s="3"/>
      <c r="EK23" s="24">
        <f t="shared" si="76"/>
        <v>0</v>
      </c>
      <c r="EL23" s="10"/>
      <c r="EM23" s="6"/>
      <c r="EN23" s="6">
        <f t="shared" si="148"/>
        <v>0</v>
      </c>
      <c r="EO23" s="6"/>
      <c r="EP23" s="6"/>
      <c r="EQ23" s="10">
        <f t="shared" si="77"/>
        <v>0</v>
      </c>
      <c r="ER23" s="67">
        <v>8.8000000000000007</v>
      </c>
      <c r="ES23" s="1">
        <v>7</v>
      </c>
      <c r="ET23" s="1">
        <v>8</v>
      </c>
      <c r="EU23" s="1">
        <f t="shared" si="118"/>
        <v>7.666666666666667</v>
      </c>
      <c r="EV23" s="3">
        <v>8</v>
      </c>
      <c r="EW23" s="11"/>
      <c r="EX23" s="24">
        <f t="shared" si="132"/>
        <v>7.8</v>
      </c>
      <c r="EY23" s="10"/>
      <c r="EZ23" s="6"/>
      <c r="FA23" s="6">
        <f t="shared" si="119"/>
        <v>0</v>
      </c>
      <c r="FB23" s="6"/>
      <c r="FC23" s="6"/>
      <c r="FD23" s="10">
        <f t="shared" si="133"/>
        <v>0</v>
      </c>
      <c r="FE23" s="56">
        <f t="shared" si="120"/>
        <v>7.8333333333333339</v>
      </c>
      <c r="FF23" s="1">
        <v>4</v>
      </c>
      <c r="FG23" s="1">
        <v>6</v>
      </c>
      <c r="FH23" s="1">
        <f t="shared" si="126"/>
        <v>5.333333333333333</v>
      </c>
      <c r="FI23" s="1">
        <v>5</v>
      </c>
      <c r="FJ23" s="1"/>
      <c r="FK23" s="24">
        <f t="shared" si="134"/>
        <v>5.2</v>
      </c>
      <c r="FL23" s="10"/>
      <c r="FM23" s="6"/>
      <c r="FN23" s="6">
        <f t="shared" si="121"/>
        <v>0</v>
      </c>
      <c r="FO23" s="6"/>
      <c r="FP23" s="6"/>
      <c r="FQ23" s="10">
        <f t="shared" si="78"/>
        <v>0</v>
      </c>
      <c r="FR23" s="56">
        <f t="shared" si="125"/>
        <v>5.1666666666666661</v>
      </c>
      <c r="FS23" s="28">
        <v>8</v>
      </c>
      <c r="FT23" s="28">
        <v>7</v>
      </c>
      <c r="FU23" s="6">
        <f t="shared" si="150"/>
        <v>7.3</v>
      </c>
      <c r="FV23" s="6">
        <v>7.5</v>
      </c>
      <c r="FW23" s="11"/>
      <c r="FX23" s="24">
        <f t="shared" si="79"/>
        <v>7.4</v>
      </c>
      <c r="FY23" s="10"/>
      <c r="FZ23" s="6"/>
      <c r="GA23" s="6">
        <f t="shared" si="151"/>
        <v>0</v>
      </c>
      <c r="GB23" s="6"/>
      <c r="GC23" s="6"/>
      <c r="GD23" s="10">
        <f t="shared" si="80"/>
        <v>0</v>
      </c>
      <c r="GE23" s="56">
        <f t="shared" si="152"/>
        <v>7.4</v>
      </c>
      <c r="GF23" s="182">
        <v>8</v>
      </c>
      <c r="GG23" s="182">
        <v>8</v>
      </c>
      <c r="GH23" s="6">
        <f t="shared" si="135"/>
        <v>8</v>
      </c>
      <c r="GI23" s="6">
        <v>7</v>
      </c>
      <c r="GJ23" s="6"/>
      <c r="GK23" s="24">
        <f t="shared" si="136"/>
        <v>7.5</v>
      </c>
      <c r="GL23" s="10"/>
      <c r="GM23" s="6"/>
      <c r="GN23" s="6">
        <f t="shared" si="137"/>
        <v>0</v>
      </c>
      <c r="GO23" s="6"/>
      <c r="GP23" s="6"/>
      <c r="GQ23" s="10">
        <f t="shared" si="138"/>
        <v>0</v>
      </c>
      <c r="GR23" s="56">
        <f t="shared" si="139"/>
        <v>7.5</v>
      </c>
      <c r="GS23" s="28"/>
      <c r="GT23" s="28"/>
      <c r="GU23" s="6">
        <f t="shared" si="153"/>
        <v>0</v>
      </c>
      <c r="GV23" s="6"/>
      <c r="GW23" s="11"/>
      <c r="GX23" s="24">
        <f t="shared" si="154"/>
        <v>0</v>
      </c>
      <c r="GY23" s="10"/>
      <c r="GZ23" s="6"/>
      <c r="HA23" s="6">
        <f t="shared" si="155"/>
        <v>0</v>
      </c>
      <c r="HB23" s="6"/>
      <c r="HC23" s="6"/>
      <c r="HD23" s="10">
        <f t="shared" si="156"/>
        <v>0</v>
      </c>
      <c r="HE23" s="56">
        <f t="shared" si="157"/>
        <v>0</v>
      </c>
      <c r="HF23" s="2">
        <f t="shared" si="140"/>
        <v>6.4</v>
      </c>
      <c r="HG23" s="83" t="str">
        <f t="shared" si="141"/>
        <v>TB KHÁ</v>
      </c>
    </row>
    <row r="24" spans="1:215" s="113" customFormat="1" ht="21" customHeight="1">
      <c r="A24" s="25">
        <v>15</v>
      </c>
      <c r="B24" s="166" t="s">
        <v>61</v>
      </c>
      <c r="C24" s="123" t="s">
        <v>73</v>
      </c>
      <c r="D24" s="123" t="str">
        <f t="shared" si="127"/>
        <v>123MR2598</v>
      </c>
      <c r="E24" s="127" t="s">
        <v>309</v>
      </c>
      <c r="F24" s="128" t="s">
        <v>308</v>
      </c>
      <c r="G24" s="168" t="s">
        <v>183</v>
      </c>
      <c r="H24" s="34">
        <v>7</v>
      </c>
      <c r="I24" s="6">
        <v>5</v>
      </c>
      <c r="J24" s="6"/>
      <c r="K24" s="6">
        <v>6</v>
      </c>
      <c r="L24" s="8">
        <f t="shared" si="128"/>
        <v>4</v>
      </c>
      <c r="M24" s="6"/>
      <c r="N24" s="11"/>
      <c r="O24" s="24">
        <f t="shared" si="81"/>
        <v>2</v>
      </c>
      <c r="P24" s="10"/>
      <c r="Q24" s="10"/>
      <c r="R24" s="10"/>
      <c r="S24" s="6"/>
      <c r="T24" s="6">
        <f t="shared" si="82"/>
        <v>0</v>
      </c>
      <c r="U24" s="6"/>
      <c r="V24" s="6"/>
      <c r="W24" s="10">
        <f t="shared" si="83"/>
        <v>0</v>
      </c>
      <c r="X24" s="56">
        <f t="shared" si="84"/>
        <v>2</v>
      </c>
      <c r="Y24" s="33">
        <v>8</v>
      </c>
      <c r="Z24" s="6">
        <v>5</v>
      </c>
      <c r="AA24" s="1">
        <f>ROUND((Z24*2+Y24)/3,1)</f>
        <v>6</v>
      </c>
      <c r="AB24" s="1">
        <v>6</v>
      </c>
      <c r="AC24" s="11"/>
      <c r="AD24" s="24">
        <f t="shared" si="142"/>
        <v>6</v>
      </c>
      <c r="AE24" s="10"/>
      <c r="AF24" s="6"/>
      <c r="AG24" s="6">
        <f t="shared" si="143"/>
        <v>0</v>
      </c>
      <c r="AH24" s="6"/>
      <c r="AI24" s="6"/>
      <c r="AJ24" s="10">
        <f t="shared" si="144"/>
        <v>0</v>
      </c>
      <c r="AK24" s="56">
        <f t="shared" si="145"/>
        <v>6</v>
      </c>
      <c r="AL24" s="33">
        <v>6</v>
      </c>
      <c r="AM24" s="28"/>
      <c r="AN24" s="6">
        <v>6</v>
      </c>
      <c r="AO24" s="6">
        <f t="shared" si="90"/>
        <v>6</v>
      </c>
      <c r="AP24" s="43">
        <v>5</v>
      </c>
      <c r="AQ24" s="43"/>
      <c r="AR24" s="24">
        <f t="shared" si="91"/>
        <v>5.5</v>
      </c>
      <c r="AS24" s="10"/>
      <c r="AT24" s="6"/>
      <c r="AU24" s="6">
        <f t="shared" si="92"/>
        <v>0</v>
      </c>
      <c r="AV24" s="6"/>
      <c r="AW24" s="6"/>
      <c r="AX24" s="10">
        <f t="shared" si="93"/>
        <v>0</v>
      </c>
      <c r="AY24" s="56">
        <f t="shared" si="94"/>
        <v>5.5</v>
      </c>
      <c r="AZ24" s="76">
        <v>5</v>
      </c>
      <c r="BA24" s="6">
        <v>10</v>
      </c>
      <c r="BB24" s="6">
        <v>6</v>
      </c>
      <c r="BC24" s="6">
        <v>7</v>
      </c>
      <c r="BD24" s="8">
        <f t="shared" si="129"/>
        <v>6.8</v>
      </c>
      <c r="BE24" s="6">
        <v>5</v>
      </c>
      <c r="BF24" s="11"/>
      <c r="BG24" s="24">
        <f t="shared" si="95"/>
        <v>5.9</v>
      </c>
      <c r="BH24" s="10"/>
      <c r="BI24" s="10"/>
      <c r="BJ24" s="10"/>
      <c r="BK24" s="6"/>
      <c r="BL24" s="8">
        <f t="shared" si="130"/>
        <v>0</v>
      </c>
      <c r="BM24" s="6"/>
      <c r="BN24" s="6"/>
      <c r="BO24" s="10">
        <f t="shared" si="96"/>
        <v>0</v>
      </c>
      <c r="BP24" s="56">
        <f t="shared" si="97"/>
        <v>5.9</v>
      </c>
      <c r="BQ24" s="93">
        <v>7</v>
      </c>
      <c r="BR24" s="54">
        <v>7</v>
      </c>
      <c r="BS24" s="54">
        <f t="shared" si="98"/>
        <v>7</v>
      </c>
      <c r="BT24" s="54">
        <v>2</v>
      </c>
      <c r="BU24" s="58">
        <v>4</v>
      </c>
      <c r="BV24" s="55">
        <f t="shared" si="99"/>
        <v>5.5</v>
      </c>
      <c r="BW24" s="10"/>
      <c r="BX24" s="6"/>
      <c r="BY24" s="6">
        <f t="shared" si="100"/>
        <v>0</v>
      </c>
      <c r="BZ24" s="6"/>
      <c r="CA24" s="6"/>
      <c r="CB24" s="10">
        <f t="shared" si="101"/>
        <v>0</v>
      </c>
      <c r="CC24" s="55">
        <f t="shared" si="102"/>
        <v>5.5</v>
      </c>
      <c r="CD24" s="33"/>
      <c r="CE24" s="6"/>
      <c r="CF24" s="6"/>
      <c r="CG24" s="6"/>
      <c r="CH24" s="6"/>
      <c r="CI24" s="6"/>
      <c r="CJ24" s="6"/>
      <c r="CK24" s="24">
        <f t="shared" si="103"/>
        <v>0</v>
      </c>
      <c r="CL24" s="10"/>
      <c r="CM24" s="6"/>
      <c r="CN24" s="6">
        <f t="shared" si="104"/>
        <v>0</v>
      </c>
      <c r="CO24" s="6"/>
      <c r="CP24" s="6"/>
      <c r="CQ24" s="10">
        <f t="shared" si="105"/>
        <v>0</v>
      </c>
      <c r="CR24" s="56">
        <f t="shared" si="106"/>
        <v>0</v>
      </c>
      <c r="CS24" s="1">
        <v>7</v>
      </c>
      <c r="CT24" s="1">
        <v>8</v>
      </c>
      <c r="CU24" s="1">
        <f t="shared" si="158"/>
        <v>7.7</v>
      </c>
      <c r="CV24" s="1">
        <v>7</v>
      </c>
      <c r="CW24" s="11"/>
      <c r="CX24" s="24">
        <f t="shared" si="31"/>
        <v>7.4</v>
      </c>
      <c r="CY24" s="10"/>
      <c r="CZ24" s="6"/>
      <c r="DA24" s="6">
        <f t="shared" si="146"/>
        <v>0</v>
      </c>
      <c r="DB24" s="6"/>
      <c r="DC24" s="6"/>
      <c r="DD24" s="10">
        <f t="shared" si="147"/>
        <v>0</v>
      </c>
      <c r="DE24" s="56">
        <f t="shared" si="34"/>
        <v>7.35</v>
      </c>
      <c r="DF24" s="33">
        <v>7</v>
      </c>
      <c r="DG24" s="1">
        <v>7</v>
      </c>
      <c r="DH24" s="6">
        <f t="shared" si="35"/>
        <v>7</v>
      </c>
      <c r="DI24" s="6">
        <v>8</v>
      </c>
      <c r="DJ24" s="11"/>
      <c r="DK24" s="24">
        <f t="shared" si="36"/>
        <v>7.5</v>
      </c>
      <c r="DL24" s="10"/>
      <c r="DM24" s="6"/>
      <c r="DN24" s="6">
        <f t="shared" si="37"/>
        <v>0</v>
      </c>
      <c r="DO24" s="6"/>
      <c r="DP24" s="6"/>
      <c r="DQ24" s="10">
        <f t="shared" si="38"/>
        <v>0</v>
      </c>
      <c r="DR24" s="56">
        <f t="shared" si="39"/>
        <v>7.5</v>
      </c>
      <c r="DS24" s="1">
        <v>8</v>
      </c>
      <c r="DT24" s="1">
        <v>6</v>
      </c>
      <c r="DU24" s="1">
        <f t="shared" si="110"/>
        <v>6.666666666666667</v>
      </c>
      <c r="DV24" s="1">
        <v>8</v>
      </c>
      <c r="DW24" s="4"/>
      <c r="DX24" s="24">
        <f t="shared" si="111"/>
        <v>7.3</v>
      </c>
      <c r="DY24" s="10"/>
      <c r="DZ24" s="6"/>
      <c r="EA24" s="6">
        <f t="shared" si="112"/>
        <v>0</v>
      </c>
      <c r="EB24" s="6"/>
      <c r="EC24" s="6"/>
      <c r="ED24" s="10">
        <f t="shared" si="113"/>
        <v>0</v>
      </c>
      <c r="EE24" s="56">
        <f t="shared" si="114"/>
        <v>7.3333333333333339</v>
      </c>
      <c r="EF24" s="3"/>
      <c r="EG24" s="3"/>
      <c r="EH24" s="3">
        <f t="shared" si="115"/>
        <v>0</v>
      </c>
      <c r="EI24" s="3"/>
      <c r="EJ24" s="3"/>
      <c r="EK24" s="24">
        <f t="shared" si="76"/>
        <v>0</v>
      </c>
      <c r="EL24" s="10"/>
      <c r="EM24" s="6"/>
      <c r="EN24" s="6">
        <f t="shared" si="148"/>
        <v>0</v>
      </c>
      <c r="EO24" s="6"/>
      <c r="EP24" s="6"/>
      <c r="EQ24" s="10">
        <f t="shared" si="77"/>
        <v>0</v>
      </c>
      <c r="ER24" s="56">
        <f t="shared" si="149"/>
        <v>0</v>
      </c>
      <c r="ES24" s="1">
        <v>8</v>
      </c>
      <c r="ET24" s="1">
        <v>7</v>
      </c>
      <c r="EU24" s="1">
        <f t="shared" si="118"/>
        <v>7.333333333333333</v>
      </c>
      <c r="EV24" s="3">
        <v>6</v>
      </c>
      <c r="EW24" s="11"/>
      <c r="EX24" s="24">
        <f t="shared" si="132"/>
        <v>6.7</v>
      </c>
      <c r="EY24" s="10"/>
      <c r="EZ24" s="6"/>
      <c r="FA24" s="6">
        <f t="shared" si="119"/>
        <v>0</v>
      </c>
      <c r="FB24" s="6"/>
      <c r="FC24" s="6"/>
      <c r="FD24" s="10">
        <f t="shared" si="133"/>
        <v>0</v>
      </c>
      <c r="FE24" s="56">
        <f t="shared" si="120"/>
        <v>6.6666666666666661</v>
      </c>
      <c r="FF24" s="54">
        <v>5</v>
      </c>
      <c r="FG24" s="54">
        <v>5</v>
      </c>
      <c r="FH24" s="54">
        <f t="shared" si="126"/>
        <v>5</v>
      </c>
      <c r="FI24" s="54">
        <v>4</v>
      </c>
      <c r="FJ24" s="54">
        <v>7</v>
      </c>
      <c r="FK24" s="55">
        <f t="shared" si="134"/>
        <v>6</v>
      </c>
      <c r="FL24" s="10"/>
      <c r="FM24" s="6"/>
      <c r="FN24" s="6">
        <f t="shared" si="121"/>
        <v>0</v>
      </c>
      <c r="FO24" s="6"/>
      <c r="FP24" s="6"/>
      <c r="FQ24" s="10">
        <f t="shared" si="78"/>
        <v>0</v>
      </c>
      <c r="FR24" s="55">
        <f t="shared" si="125"/>
        <v>6</v>
      </c>
      <c r="FS24" s="28">
        <v>5</v>
      </c>
      <c r="FT24" s="28">
        <v>7</v>
      </c>
      <c r="FU24" s="6">
        <f t="shared" si="150"/>
        <v>6.3</v>
      </c>
      <c r="FV24" s="6">
        <v>7</v>
      </c>
      <c r="FW24" s="11"/>
      <c r="FX24" s="24">
        <f t="shared" si="79"/>
        <v>6.7</v>
      </c>
      <c r="FY24" s="10"/>
      <c r="FZ24" s="6"/>
      <c r="GA24" s="6">
        <f t="shared" si="151"/>
        <v>0</v>
      </c>
      <c r="GB24" s="6"/>
      <c r="GC24" s="6"/>
      <c r="GD24" s="10">
        <f t="shared" si="80"/>
        <v>0</v>
      </c>
      <c r="GE24" s="56">
        <f t="shared" si="152"/>
        <v>6.65</v>
      </c>
      <c r="GF24" s="182">
        <v>7</v>
      </c>
      <c r="GG24" s="182">
        <v>7</v>
      </c>
      <c r="GH24" s="6">
        <f t="shared" si="135"/>
        <v>7</v>
      </c>
      <c r="GI24" s="6">
        <v>7</v>
      </c>
      <c r="GJ24" s="6"/>
      <c r="GK24" s="24">
        <f t="shared" si="136"/>
        <v>7</v>
      </c>
      <c r="GL24" s="10"/>
      <c r="GM24" s="6"/>
      <c r="GN24" s="6">
        <f t="shared" si="137"/>
        <v>0</v>
      </c>
      <c r="GO24" s="6"/>
      <c r="GP24" s="6"/>
      <c r="GQ24" s="10">
        <f t="shared" si="138"/>
        <v>0</v>
      </c>
      <c r="GR24" s="56">
        <f t="shared" si="139"/>
        <v>7</v>
      </c>
      <c r="GS24" s="28"/>
      <c r="GT24" s="28"/>
      <c r="GU24" s="6">
        <f t="shared" si="153"/>
        <v>0</v>
      </c>
      <c r="GV24" s="6"/>
      <c r="GW24" s="11"/>
      <c r="GX24" s="24">
        <f t="shared" si="154"/>
        <v>0</v>
      </c>
      <c r="GY24" s="10"/>
      <c r="GZ24" s="6"/>
      <c r="HA24" s="6">
        <f t="shared" si="155"/>
        <v>0</v>
      </c>
      <c r="HB24" s="6"/>
      <c r="HC24" s="6"/>
      <c r="HD24" s="10">
        <f t="shared" si="156"/>
        <v>0</v>
      </c>
      <c r="HE24" s="56">
        <f t="shared" si="157"/>
        <v>0</v>
      </c>
      <c r="HF24" s="2">
        <f t="shared" si="140"/>
        <v>4.5999999999999996</v>
      </c>
      <c r="HG24" s="83" t="str">
        <f t="shared" si="141"/>
        <v>YẾU</v>
      </c>
    </row>
    <row r="25" spans="1:215" s="113" customFormat="1" ht="21" customHeight="1">
      <c r="A25" s="25">
        <v>16</v>
      </c>
      <c r="B25" s="166" t="s">
        <v>61</v>
      </c>
      <c r="C25" s="123" t="s">
        <v>74</v>
      </c>
      <c r="D25" s="123" t="str">
        <f t="shared" si="127"/>
        <v>123MR2600</v>
      </c>
      <c r="E25" s="127" t="s">
        <v>307</v>
      </c>
      <c r="F25" s="128" t="s">
        <v>306</v>
      </c>
      <c r="G25" s="170" t="s">
        <v>305</v>
      </c>
      <c r="H25" s="34">
        <v>5</v>
      </c>
      <c r="I25" s="6">
        <v>6</v>
      </c>
      <c r="J25" s="6">
        <v>6</v>
      </c>
      <c r="K25" s="6">
        <v>6</v>
      </c>
      <c r="L25" s="8">
        <f t="shared" si="128"/>
        <v>5.8</v>
      </c>
      <c r="M25" s="6">
        <v>6</v>
      </c>
      <c r="N25" s="11"/>
      <c r="O25" s="24">
        <f t="shared" si="81"/>
        <v>5.9</v>
      </c>
      <c r="P25" s="10"/>
      <c r="Q25" s="10"/>
      <c r="R25" s="10"/>
      <c r="S25" s="6"/>
      <c r="T25" s="6">
        <f t="shared" si="82"/>
        <v>0</v>
      </c>
      <c r="U25" s="6"/>
      <c r="V25" s="6"/>
      <c r="W25" s="10">
        <f t="shared" si="83"/>
        <v>0</v>
      </c>
      <c r="X25" s="56">
        <f t="shared" si="84"/>
        <v>5.9</v>
      </c>
      <c r="Y25" s="33">
        <v>6</v>
      </c>
      <c r="Z25" s="6">
        <v>5</v>
      </c>
      <c r="AA25" s="6">
        <f>ROUND((Y25+Z25*2)/3,1)</f>
        <v>5.3</v>
      </c>
      <c r="AB25" s="1">
        <v>7</v>
      </c>
      <c r="AC25" s="11"/>
      <c r="AD25" s="24">
        <f t="shared" si="142"/>
        <v>6.2</v>
      </c>
      <c r="AE25" s="10"/>
      <c r="AF25" s="6"/>
      <c r="AG25" s="6">
        <f t="shared" si="143"/>
        <v>0</v>
      </c>
      <c r="AH25" s="6"/>
      <c r="AI25" s="6"/>
      <c r="AJ25" s="10">
        <f t="shared" si="144"/>
        <v>0</v>
      </c>
      <c r="AK25" s="56">
        <f t="shared" si="145"/>
        <v>6.15</v>
      </c>
      <c r="AL25" s="33"/>
      <c r="AM25" s="28"/>
      <c r="AN25" s="6"/>
      <c r="AO25" s="6">
        <f t="shared" si="90"/>
        <v>0</v>
      </c>
      <c r="AP25" s="43"/>
      <c r="AQ25" s="43"/>
      <c r="AR25" s="24">
        <f t="shared" si="91"/>
        <v>0</v>
      </c>
      <c r="AS25" s="10"/>
      <c r="AT25" s="6"/>
      <c r="AU25" s="6">
        <f t="shared" si="92"/>
        <v>0</v>
      </c>
      <c r="AV25" s="6"/>
      <c r="AW25" s="6"/>
      <c r="AX25" s="10">
        <f t="shared" si="93"/>
        <v>0</v>
      </c>
      <c r="AY25" s="98">
        <v>6.9</v>
      </c>
      <c r="AZ25" s="76">
        <v>6</v>
      </c>
      <c r="BA25" s="6">
        <v>10</v>
      </c>
      <c r="BB25" s="6">
        <v>9</v>
      </c>
      <c r="BC25" s="6">
        <v>7</v>
      </c>
      <c r="BD25" s="8">
        <f t="shared" si="129"/>
        <v>8</v>
      </c>
      <c r="BE25" s="6">
        <v>7</v>
      </c>
      <c r="BF25" s="11"/>
      <c r="BG25" s="24">
        <f t="shared" si="95"/>
        <v>7.5</v>
      </c>
      <c r="BH25" s="10"/>
      <c r="BI25" s="10"/>
      <c r="BJ25" s="10"/>
      <c r="BK25" s="6"/>
      <c r="BL25" s="8">
        <f t="shared" si="130"/>
        <v>0</v>
      </c>
      <c r="BM25" s="6"/>
      <c r="BN25" s="6"/>
      <c r="BO25" s="10">
        <f t="shared" si="96"/>
        <v>0</v>
      </c>
      <c r="BP25" s="56">
        <f t="shared" si="97"/>
        <v>7.5</v>
      </c>
      <c r="BQ25" s="93">
        <v>6</v>
      </c>
      <c r="BR25" s="54">
        <v>6</v>
      </c>
      <c r="BS25" s="54">
        <f t="shared" si="98"/>
        <v>6</v>
      </c>
      <c r="BT25" s="54">
        <v>3</v>
      </c>
      <c r="BU25" s="54">
        <v>5</v>
      </c>
      <c r="BV25" s="55">
        <f t="shared" si="99"/>
        <v>5.5</v>
      </c>
      <c r="BW25" s="10"/>
      <c r="BX25" s="6"/>
      <c r="BY25" s="6">
        <f t="shared" si="100"/>
        <v>0</v>
      </c>
      <c r="BZ25" s="6"/>
      <c r="CA25" s="6"/>
      <c r="CB25" s="10">
        <f t="shared" si="101"/>
        <v>0</v>
      </c>
      <c r="CC25" s="55">
        <f t="shared" si="102"/>
        <v>5.5</v>
      </c>
      <c r="CD25" s="33">
        <v>5</v>
      </c>
      <c r="CE25" s="6">
        <v>5</v>
      </c>
      <c r="CF25" s="6">
        <v>4</v>
      </c>
      <c r="CG25" s="6">
        <v>4</v>
      </c>
      <c r="CH25" s="6">
        <f t="shared" ref="CH25:CH33" si="159">ROUND(((CF25+CG25)*2+CE25+CD25)/6,1)</f>
        <v>4.3</v>
      </c>
      <c r="CI25" s="6">
        <v>2.5</v>
      </c>
      <c r="CJ25" s="6">
        <v>7.5</v>
      </c>
      <c r="CK25" s="24">
        <f t="shared" si="103"/>
        <v>5.9</v>
      </c>
      <c r="CL25" s="10"/>
      <c r="CM25" s="6"/>
      <c r="CN25" s="6">
        <f t="shared" si="104"/>
        <v>0</v>
      </c>
      <c r="CO25" s="6"/>
      <c r="CP25" s="6"/>
      <c r="CQ25" s="10">
        <f t="shared" si="105"/>
        <v>0</v>
      </c>
      <c r="CR25" s="56">
        <f t="shared" si="106"/>
        <v>5.9</v>
      </c>
      <c r="CS25" s="1">
        <v>8</v>
      </c>
      <c r="CT25" s="1">
        <v>8</v>
      </c>
      <c r="CU25" s="1">
        <f t="shared" si="158"/>
        <v>8</v>
      </c>
      <c r="CV25" s="1">
        <v>8</v>
      </c>
      <c r="CW25" s="11"/>
      <c r="CX25" s="24">
        <f t="shared" si="31"/>
        <v>8</v>
      </c>
      <c r="CY25" s="10"/>
      <c r="CZ25" s="6"/>
      <c r="DA25" s="6">
        <f t="shared" si="146"/>
        <v>0</v>
      </c>
      <c r="DB25" s="6"/>
      <c r="DC25" s="6"/>
      <c r="DD25" s="10">
        <f t="shared" si="147"/>
        <v>0</v>
      </c>
      <c r="DE25" s="56">
        <f t="shared" si="34"/>
        <v>8</v>
      </c>
      <c r="DF25" s="33">
        <v>7</v>
      </c>
      <c r="DG25" s="1">
        <v>5</v>
      </c>
      <c r="DH25" s="6">
        <f t="shared" si="35"/>
        <v>5.7</v>
      </c>
      <c r="DI25" s="6">
        <v>6</v>
      </c>
      <c r="DJ25" s="11"/>
      <c r="DK25" s="24">
        <f t="shared" si="36"/>
        <v>5.9</v>
      </c>
      <c r="DL25" s="10"/>
      <c r="DM25" s="6"/>
      <c r="DN25" s="6">
        <f t="shared" si="37"/>
        <v>0</v>
      </c>
      <c r="DO25" s="6"/>
      <c r="DP25" s="6"/>
      <c r="DQ25" s="10">
        <f t="shared" si="38"/>
        <v>0</v>
      </c>
      <c r="DR25" s="56">
        <f t="shared" si="39"/>
        <v>5.85</v>
      </c>
      <c r="DS25" s="1">
        <v>6</v>
      </c>
      <c r="DT25" s="1">
        <v>5</v>
      </c>
      <c r="DU25" s="1">
        <f t="shared" si="110"/>
        <v>5.333333333333333</v>
      </c>
      <c r="DV25" s="1">
        <v>7</v>
      </c>
      <c r="DW25" s="4"/>
      <c r="DX25" s="24">
        <f t="shared" si="111"/>
        <v>6.2</v>
      </c>
      <c r="DY25" s="10"/>
      <c r="DZ25" s="6"/>
      <c r="EA25" s="6">
        <f t="shared" si="112"/>
        <v>0</v>
      </c>
      <c r="EB25" s="6"/>
      <c r="EC25" s="6"/>
      <c r="ED25" s="10">
        <f t="shared" si="113"/>
        <v>0</v>
      </c>
      <c r="EE25" s="56">
        <f t="shared" si="114"/>
        <v>6.1666666666666661</v>
      </c>
      <c r="EF25" s="3"/>
      <c r="EG25" s="3"/>
      <c r="EH25" s="3">
        <f t="shared" si="115"/>
        <v>0</v>
      </c>
      <c r="EI25" s="3"/>
      <c r="EJ25" s="3"/>
      <c r="EK25" s="24">
        <f t="shared" si="76"/>
        <v>0</v>
      </c>
      <c r="EL25" s="10"/>
      <c r="EM25" s="6"/>
      <c r="EN25" s="6">
        <f t="shared" si="148"/>
        <v>0</v>
      </c>
      <c r="EO25" s="6"/>
      <c r="EP25" s="6"/>
      <c r="EQ25" s="10">
        <f t="shared" si="77"/>
        <v>0</v>
      </c>
      <c r="ER25" s="67">
        <v>7.3</v>
      </c>
      <c r="ES25" s="1">
        <v>7</v>
      </c>
      <c r="ET25" s="1">
        <v>8</v>
      </c>
      <c r="EU25" s="1">
        <f t="shared" si="118"/>
        <v>7.666666666666667</v>
      </c>
      <c r="EV25" s="3">
        <v>7</v>
      </c>
      <c r="EW25" s="11"/>
      <c r="EX25" s="24">
        <f t="shared" si="132"/>
        <v>7.3</v>
      </c>
      <c r="EY25" s="10"/>
      <c r="EZ25" s="6"/>
      <c r="FA25" s="6">
        <f t="shared" si="119"/>
        <v>0</v>
      </c>
      <c r="FB25" s="6"/>
      <c r="FC25" s="6"/>
      <c r="FD25" s="10">
        <f t="shared" si="133"/>
        <v>0</v>
      </c>
      <c r="FE25" s="56">
        <f t="shared" si="120"/>
        <v>7.3333333333333339</v>
      </c>
      <c r="FF25" s="1">
        <v>4</v>
      </c>
      <c r="FG25" s="1">
        <v>7</v>
      </c>
      <c r="FH25" s="1">
        <f t="shared" si="126"/>
        <v>6</v>
      </c>
      <c r="FI25" s="1">
        <v>4</v>
      </c>
      <c r="FJ25" s="1"/>
      <c r="FK25" s="24">
        <f t="shared" si="134"/>
        <v>5</v>
      </c>
      <c r="FL25" s="10"/>
      <c r="FM25" s="6"/>
      <c r="FN25" s="6">
        <f t="shared" si="121"/>
        <v>0</v>
      </c>
      <c r="FO25" s="6"/>
      <c r="FP25" s="6"/>
      <c r="FQ25" s="10">
        <f t="shared" si="78"/>
        <v>0</v>
      </c>
      <c r="FR25" s="56">
        <f t="shared" si="125"/>
        <v>5</v>
      </c>
      <c r="FS25" s="28">
        <v>8</v>
      </c>
      <c r="FT25" s="28">
        <v>8</v>
      </c>
      <c r="FU25" s="6">
        <f t="shared" si="150"/>
        <v>8</v>
      </c>
      <c r="FV25" s="6">
        <v>8</v>
      </c>
      <c r="FW25" s="11"/>
      <c r="FX25" s="24">
        <f t="shared" si="79"/>
        <v>8</v>
      </c>
      <c r="FY25" s="10"/>
      <c r="FZ25" s="6"/>
      <c r="GA25" s="6">
        <f t="shared" si="151"/>
        <v>0</v>
      </c>
      <c r="GB25" s="6"/>
      <c r="GC25" s="6"/>
      <c r="GD25" s="10">
        <f t="shared" si="80"/>
        <v>0</v>
      </c>
      <c r="GE25" s="56">
        <f t="shared" si="152"/>
        <v>8</v>
      </c>
      <c r="GF25" s="182">
        <v>8</v>
      </c>
      <c r="GG25" s="182">
        <v>8</v>
      </c>
      <c r="GH25" s="6">
        <f t="shared" si="135"/>
        <v>8</v>
      </c>
      <c r="GI25" s="6">
        <v>7</v>
      </c>
      <c r="GJ25" s="6"/>
      <c r="GK25" s="24">
        <f t="shared" si="136"/>
        <v>7.5</v>
      </c>
      <c r="GL25" s="10"/>
      <c r="GM25" s="6"/>
      <c r="GN25" s="6">
        <f t="shared" si="137"/>
        <v>0</v>
      </c>
      <c r="GO25" s="6"/>
      <c r="GP25" s="6"/>
      <c r="GQ25" s="10">
        <f t="shared" si="138"/>
        <v>0</v>
      </c>
      <c r="GR25" s="56">
        <f t="shared" si="139"/>
        <v>7.5</v>
      </c>
      <c r="GS25" s="28"/>
      <c r="GT25" s="28"/>
      <c r="GU25" s="6">
        <f t="shared" si="153"/>
        <v>0</v>
      </c>
      <c r="GV25" s="6"/>
      <c r="GW25" s="11"/>
      <c r="GX25" s="24">
        <f t="shared" si="154"/>
        <v>0</v>
      </c>
      <c r="GY25" s="10"/>
      <c r="GZ25" s="6"/>
      <c r="HA25" s="6">
        <f t="shared" si="155"/>
        <v>0</v>
      </c>
      <c r="HB25" s="6"/>
      <c r="HC25" s="6"/>
      <c r="HD25" s="10">
        <f t="shared" si="156"/>
        <v>0</v>
      </c>
      <c r="HE25" s="56">
        <f t="shared" si="157"/>
        <v>0</v>
      </c>
      <c r="HF25" s="2">
        <f t="shared" si="140"/>
        <v>6.3</v>
      </c>
      <c r="HG25" s="83" t="str">
        <f t="shared" si="141"/>
        <v>TB KHÁ</v>
      </c>
    </row>
    <row r="26" spans="1:215" s="113" customFormat="1" ht="21" customHeight="1">
      <c r="A26" s="25">
        <v>17</v>
      </c>
      <c r="B26" s="166" t="s">
        <v>61</v>
      </c>
      <c r="C26" s="123" t="s">
        <v>75</v>
      </c>
      <c r="D26" s="123" t="str">
        <f t="shared" si="127"/>
        <v>123MR2602</v>
      </c>
      <c r="E26" s="127" t="s">
        <v>304</v>
      </c>
      <c r="F26" s="128" t="s">
        <v>303</v>
      </c>
      <c r="G26" s="167" t="s">
        <v>302</v>
      </c>
      <c r="H26" s="34">
        <v>8</v>
      </c>
      <c r="I26" s="6">
        <v>7</v>
      </c>
      <c r="J26" s="6">
        <v>7</v>
      </c>
      <c r="K26" s="6">
        <v>8</v>
      </c>
      <c r="L26" s="8">
        <f t="shared" si="128"/>
        <v>7.5</v>
      </c>
      <c r="M26" s="70"/>
      <c r="N26" s="11"/>
      <c r="O26" s="24">
        <f t="shared" si="81"/>
        <v>3.8</v>
      </c>
      <c r="P26" s="10"/>
      <c r="Q26" s="10"/>
      <c r="R26" s="10"/>
      <c r="S26" s="6"/>
      <c r="T26" s="6">
        <f t="shared" si="82"/>
        <v>0</v>
      </c>
      <c r="U26" s="6"/>
      <c r="V26" s="6"/>
      <c r="W26" s="10">
        <f t="shared" si="83"/>
        <v>0</v>
      </c>
      <c r="X26" s="56">
        <f t="shared" si="84"/>
        <v>3.75</v>
      </c>
      <c r="Y26" s="33">
        <v>5</v>
      </c>
      <c r="Z26" s="6">
        <v>5</v>
      </c>
      <c r="AA26" s="1">
        <f t="shared" ref="AA26:AA29" si="160">ROUND((Z26*2+Y26)/3,1)</f>
        <v>5</v>
      </c>
      <c r="AB26" s="46"/>
      <c r="AC26" s="11"/>
      <c r="AD26" s="24">
        <f t="shared" si="142"/>
        <v>2.5</v>
      </c>
      <c r="AE26" s="10"/>
      <c r="AF26" s="6"/>
      <c r="AG26" s="6">
        <f t="shared" si="143"/>
        <v>0</v>
      </c>
      <c r="AH26" s="6"/>
      <c r="AI26" s="6"/>
      <c r="AJ26" s="10">
        <f t="shared" si="144"/>
        <v>0</v>
      </c>
      <c r="AK26" s="56">
        <f t="shared" si="145"/>
        <v>2.5</v>
      </c>
      <c r="AL26" s="72">
        <v>6</v>
      </c>
      <c r="AM26" s="28"/>
      <c r="AN26" s="9">
        <v>7</v>
      </c>
      <c r="AO26" s="6">
        <f t="shared" si="90"/>
        <v>6.7</v>
      </c>
      <c r="AP26" s="74"/>
      <c r="AQ26" s="9">
        <v>4</v>
      </c>
      <c r="AR26" s="24">
        <f t="shared" si="91"/>
        <v>5.4</v>
      </c>
      <c r="AS26" s="10"/>
      <c r="AT26" s="6"/>
      <c r="AU26" s="6">
        <f t="shared" si="92"/>
        <v>0</v>
      </c>
      <c r="AV26" s="6"/>
      <c r="AW26" s="6"/>
      <c r="AX26" s="10">
        <f t="shared" si="93"/>
        <v>0</v>
      </c>
      <c r="AY26" s="56">
        <f t="shared" si="94"/>
        <v>5.35</v>
      </c>
      <c r="AZ26" s="106">
        <v>8</v>
      </c>
      <c r="BA26" s="100">
        <v>8</v>
      </c>
      <c r="BB26" s="100">
        <v>5.8</v>
      </c>
      <c r="BC26" s="100">
        <v>7.4</v>
      </c>
      <c r="BD26" s="105">
        <f t="shared" si="129"/>
        <v>7.1</v>
      </c>
      <c r="BE26" s="184"/>
      <c r="BF26" s="107"/>
      <c r="BG26" s="102">
        <f t="shared" si="95"/>
        <v>3.6</v>
      </c>
      <c r="BH26" s="100">
        <v>5</v>
      </c>
      <c r="BI26" s="100">
        <v>9</v>
      </c>
      <c r="BJ26" s="100">
        <v>8</v>
      </c>
      <c r="BK26" s="100">
        <v>7</v>
      </c>
      <c r="BL26" s="105">
        <f t="shared" si="130"/>
        <v>7.3</v>
      </c>
      <c r="BM26" s="100">
        <v>7</v>
      </c>
      <c r="BN26" s="100"/>
      <c r="BO26" s="102">
        <f t="shared" si="96"/>
        <v>7.2</v>
      </c>
      <c r="BP26" s="102">
        <f t="shared" si="97"/>
        <v>7.15</v>
      </c>
      <c r="BQ26" s="32">
        <v>8</v>
      </c>
      <c r="BR26" s="1">
        <v>8</v>
      </c>
      <c r="BS26" s="1">
        <f t="shared" si="98"/>
        <v>8</v>
      </c>
      <c r="BT26" s="1">
        <v>5</v>
      </c>
      <c r="BU26" s="4"/>
      <c r="BV26" s="24">
        <f t="shared" si="99"/>
        <v>6.5</v>
      </c>
      <c r="BW26" s="10"/>
      <c r="BX26" s="6"/>
      <c r="BY26" s="6">
        <f t="shared" si="100"/>
        <v>0</v>
      </c>
      <c r="BZ26" s="6"/>
      <c r="CA26" s="6"/>
      <c r="CB26" s="10">
        <f t="shared" si="101"/>
        <v>0</v>
      </c>
      <c r="CC26" s="56">
        <f t="shared" si="102"/>
        <v>6.5</v>
      </c>
      <c r="CD26" s="33">
        <v>6</v>
      </c>
      <c r="CE26" s="6">
        <v>6</v>
      </c>
      <c r="CF26" s="6">
        <v>6</v>
      </c>
      <c r="CG26" s="6">
        <v>6</v>
      </c>
      <c r="CH26" s="6">
        <f t="shared" si="159"/>
        <v>6</v>
      </c>
      <c r="CI26" s="70"/>
      <c r="CJ26" s="6">
        <v>4.5</v>
      </c>
      <c r="CK26" s="24">
        <f t="shared" si="103"/>
        <v>5.3</v>
      </c>
      <c r="CL26" s="10"/>
      <c r="CM26" s="6"/>
      <c r="CN26" s="6">
        <f t="shared" si="104"/>
        <v>0</v>
      </c>
      <c r="CO26" s="6"/>
      <c r="CP26" s="6"/>
      <c r="CQ26" s="10">
        <f t="shared" si="105"/>
        <v>0</v>
      </c>
      <c r="CR26" s="56">
        <f t="shared" si="106"/>
        <v>5.25</v>
      </c>
      <c r="CS26" s="1"/>
      <c r="CT26" s="1"/>
      <c r="CU26" s="1">
        <f t="shared" si="158"/>
        <v>0</v>
      </c>
      <c r="CV26" s="1"/>
      <c r="CW26" s="11"/>
      <c r="CX26" s="24">
        <f t="shared" si="31"/>
        <v>0</v>
      </c>
      <c r="CY26" s="10"/>
      <c r="CZ26" s="6"/>
      <c r="DA26" s="6">
        <f t="shared" si="146"/>
        <v>0</v>
      </c>
      <c r="DB26" s="6"/>
      <c r="DC26" s="6"/>
      <c r="DD26" s="10">
        <f t="shared" si="147"/>
        <v>0</v>
      </c>
      <c r="DE26" s="98">
        <v>7.4</v>
      </c>
      <c r="DF26" s="33">
        <v>7</v>
      </c>
      <c r="DG26" s="1">
        <v>7</v>
      </c>
      <c r="DH26" s="6">
        <f t="shared" si="35"/>
        <v>7</v>
      </c>
      <c r="DI26" s="6">
        <v>7</v>
      </c>
      <c r="DJ26" s="11"/>
      <c r="DK26" s="24">
        <f t="shared" si="36"/>
        <v>7</v>
      </c>
      <c r="DL26" s="10"/>
      <c r="DM26" s="6"/>
      <c r="DN26" s="6">
        <f t="shared" si="37"/>
        <v>0</v>
      </c>
      <c r="DO26" s="6"/>
      <c r="DP26" s="6"/>
      <c r="DQ26" s="10">
        <f t="shared" si="38"/>
        <v>0</v>
      </c>
      <c r="DR26" s="56">
        <f t="shared" si="39"/>
        <v>7</v>
      </c>
      <c r="DS26" s="1">
        <v>7</v>
      </c>
      <c r="DT26" s="1">
        <v>6</v>
      </c>
      <c r="DU26" s="1">
        <f t="shared" si="110"/>
        <v>6.333333333333333</v>
      </c>
      <c r="DV26" s="1">
        <v>8</v>
      </c>
      <c r="DW26" s="4"/>
      <c r="DX26" s="24">
        <f t="shared" si="111"/>
        <v>7.2</v>
      </c>
      <c r="DY26" s="10"/>
      <c r="DZ26" s="6"/>
      <c r="EA26" s="6">
        <f t="shared" si="112"/>
        <v>0</v>
      </c>
      <c r="EB26" s="6"/>
      <c r="EC26" s="6"/>
      <c r="ED26" s="10">
        <f t="shared" si="113"/>
        <v>0</v>
      </c>
      <c r="EE26" s="56">
        <f t="shared" si="114"/>
        <v>7.1666666666666661</v>
      </c>
      <c r="EF26" s="3">
        <v>4</v>
      </c>
      <c r="EG26" s="3">
        <v>0</v>
      </c>
      <c r="EH26" s="3">
        <f t="shared" si="115"/>
        <v>1.3333333333333333</v>
      </c>
      <c r="EI26" s="3">
        <v>0</v>
      </c>
      <c r="EJ26" s="3">
        <v>0</v>
      </c>
      <c r="EK26" s="24">
        <f t="shared" si="76"/>
        <v>0.7</v>
      </c>
      <c r="EL26" s="10"/>
      <c r="EM26" s="6"/>
      <c r="EN26" s="6">
        <f t="shared" si="148"/>
        <v>0</v>
      </c>
      <c r="EO26" s="6"/>
      <c r="EP26" s="6"/>
      <c r="EQ26" s="10">
        <f t="shared" si="77"/>
        <v>0</v>
      </c>
      <c r="ER26" s="56">
        <f t="shared" si="149"/>
        <v>0.66666666666666663</v>
      </c>
      <c r="ES26" s="1">
        <v>10</v>
      </c>
      <c r="ET26" s="1">
        <v>9</v>
      </c>
      <c r="EU26" s="1">
        <f t="shared" si="118"/>
        <v>9.3333333333333339</v>
      </c>
      <c r="EV26" s="3">
        <v>6</v>
      </c>
      <c r="EW26" s="11"/>
      <c r="EX26" s="24">
        <f t="shared" si="132"/>
        <v>7.7</v>
      </c>
      <c r="EY26" s="10"/>
      <c r="EZ26" s="6"/>
      <c r="FA26" s="6">
        <f t="shared" si="119"/>
        <v>0</v>
      </c>
      <c r="FB26" s="6"/>
      <c r="FC26" s="6"/>
      <c r="FD26" s="10">
        <f t="shared" si="133"/>
        <v>0</v>
      </c>
      <c r="FE26" s="56">
        <f t="shared" si="120"/>
        <v>7.666666666666667</v>
      </c>
      <c r="FF26" s="1">
        <v>7</v>
      </c>
      <c r="FG26" s="1">
        <v>7</v>
      </c>
      <c r="FH26" s="1">
        <f t="shared" si="126"/>
        <v>7</v>
      </c>
      <c r="FI26" s="1">
        <v>6</v>
      </c>
      <c r="FJ26" s="1"/>
      <c r="FK26" s="24">
        <f t="shared" si="134"/>
        <v>6.5</v>
      </c>
      <c r="FL26" s="10"/>
      <c r="FM26" s="6"/>
      <c r="FN26" s="6">
        <f t="shared" si="121"/>
        <v>0</v>
      </c>
      <c r="FO26" s="6"/>
      <c r="FP26" s="6"/>
      <c r="FQ26" s="10">
        <f t="shared" si="78"/>
        <v>0</v>
      </c>
      <c r="FR26" s="56">
        <f t="shared" si="125"/>
        <v>6.5</v>
      </c>
      <c r="FS26" s="28">
        <v>9</v>
      </c>
      <c r="FT26" s="28">
        <v>8</v>
      </c>
      <c r="FU26" s="6">
        <f t="shared" si="150"/>
        <v>8.3000000000000007</v>
      </c>
      <c r="FV26" s="6">
        <v>7</v>
      </c>
      <c r="FW26" s="11"/>
      <c r="FX26" s="24">
        <f t="shared" si="79"/>
        <v>7.7</v>
      </c>
      <c r="FY26" s="10"/>
      <c r="FZ26" s="6"/>
      <c r="GA26" s="6">
        <f t="shared" si="151"/>
        <v>0</v>
      </c>
      <c r="GB26" s="6"/>
      <c r="GC26" s="6"/>
      <c r="GD26" s="10">
        <f t="shared" si="80"/>
        <v>0</v>
      </c>
      <c r="GE26" s="56">
        <f t="shared" si="152"/>
        <v>7.65</v>
      </c>
      <c r="GF26" s="182">
        <v>8</v>
      </c>
      <c r="GG26" s="182">
        <v>8</v>
      </c>
      <c r="GH26" s="6">
        <f t="shared" si="135"/>
        <v>8</v>
      </c>
      <c r="GI26" s="6">
        <v>7</v>
      </c>
      <c r="GJ26" s="6"/>
      <c r="GK26" s="24">
        <f t="shared" si="136"/>
        <v>7.5</v>
      </c>
      <c r="GL26" s="10"/>
      <c r="GM26" s="6"/>
      <c r="GN26" s="6">
        <f t="shared" si="137"/>
        <v>0</v>
      </c>
      <c r="GO26" s="6"/>
      <c r="GP26" s="6"/>
      <c r="GQ26" s="10">
        <f t="shared" si="138"/>
        <v>0</v>
      </c>
      <c r="GR26" s="56">
        <f t="shared" si="139"/>
        <v>7.5</v>
      </c>
      <c r="GS26" s="28"/>
      <c r="GT26" s="28"/>
      <c r="GU26" s="6">
        <f t="shared" si="153"/>
        <v>0</v>
      </c>
      <c r="GV26" s="6"/>
      <c r="GW26" s="11"/>
      <c r="GX26" s="24">
        <f t="shared" si="154"/>
        <v>0</v>
      </c>
      <c r="GY26" s="10"/>
      <c r="GZ26" s="6"/>
      <c r="HA26" s="6">
        <f t="shared" si="155"/>
        <v>0</v>
      </c>
      <c r="HB26" s="6"/>
      <c r="HC26" s="6"/>
      <c r="HD26" s="10">
        <f t="shared" si="156"/>
        <v>0</v>
      </c>
      <c r="HE26" s="56">
        <f t="shared" si="157"/>
        <v>0</v>
      </c>
      <c r="HF26" s="2">
        <f t="shared" si="140"/>
        <v>5.5</v>
      </c>
      <c r="HG26" s="83" t="str">
        <f t="shared" si="141"/>
        <v>TB</v>
      </c>
    </row>
    <row r="27" spans="1:215" s="113" customFormat="1" ht="21" customHeight="1">
      <c r="A27" s="25">
        <v>18</v>
      </c>
      <c r="B27" s="166" t="s">
        <v>61</v>
      </c>
      <c r="C27" s="123" t="s">
        <v>76</v>
      </c>
      <c r="D27" s="123" t="str">
        <f t="shared" si="127"/>
        <v>123MR2603</v>
      </c>
      <c r="E27" s="127" t="s">
        <v>301</v>
      </c>
      <c r="F27" s="128" t="s">
        <v>300</v>
      </c>
      <c r="G27" s="167" t="s">
        <v>299</v>
      </c>
      <c r="H27" s="34">
        <v>8</v>
      </c>
      <c r="I27" s="6">
        <v>9</v>
      </c>
      <c r="J27" s="6">
        <v>9</v>
      </c>
      <c r="K27" s="6">
        <v>7</v>
      </c>
      <c r="L27" s="8">
        <f t="shared" si="128"/>
        <v>8.1999999999999993</v>
      </c>
      <c r="M27" s="6">
        <v>6.5</v>
      </c>
      <c r="N27" s="11"/>
      <c r="O27" s="24">
        <f t="shared" si="81"/>
        <v>7.4</v>
      </c>
      <c r="P27" s="10"/>
      <c r="Q27" s="10"/>
      <c r="R27" s="10"/>
      <c r="S27" s="6"/>
      <c r="T27" s="6">
        <f t="shared" si="82"/>
        <v>0</v>
      </c>
      <c r="U27" s="6"/>
      <c r="V27" s="6"/>
      <c r="W27" s="10">
        <f t="shared" si="83"/>
        <v>0</v>
      </c>
      <c r="X27" s="56">
        <f t="shared" si="84"/>
        <v>7.35</v>
      </c>
      <c r="Y27" s="33">
        <v>8</v>
      </c>
      <c r="Z27" s="6">
        <v>6</v>
      </c>
      <c r="AA27" s="1">
        <f t="shared" si="160"/>
        <v>6.7</v>
      </c>
      <c r="AB27" s="1">
        <v>5</v>
      </c>
      <c r="AC27" s="11"/>
      <c r="AD27" s="24">
        <f t="shared" si="142"/>
        <v>5.9</v>
      </c>
      <c r="AE27" s="10"/>
      <c r="AF27" s="6"/>
      <c r="AG27" s="6">
        <f t="shared" si="143"/>
        <v>0</v>
      </c>
      <c r="AH27" s="6"/>
      <c r="AI27" s="6"/>
      <c r="AJ27" s="10">
        <f t="shared" si="144"/>
        <v>0</v>
      </c>
      <c r="AK27" s="56">
        <f t="shared" si="145"/>
        <v>5.85</v>
      </c>
      <c r="AL27" s="33">
        <v>7</v>
      </c>
      <c r="AM27" s="28"/>
      <c r="AN27" s="6">
        <v>8</v>
      </c>
      <c r="AO27" s="6">
        <f t="shared" si="90"/>
        <v>7.7</v>
      </c>
      <c r="AP27" s="43">
        <v>5</v>
      </c>
      <c r="AQ27" s="43"/>
      <c r="AR27" s="24">
        <f t="shared" si="91"/>
        <v>6.4</v>
      </c>
      <c r="AS27" s="10"/>
      <c r="AT27" s="6"/>
      <c r="AU27" s="6">
        <f t="shared" si="92"/>
        <v>0</v>
      </c>
      <c r="AV27" s="6"/>
      <c r="AW27" s="6"/>
      <c r="AX27" s="10">
        <f t="shared" si="93"/>
        <v>0</v>
      </c>
      <c r="AY27" s="56">
        <f t="shared" si="94"/>
        <v>6.35</v>
      </c>
      <c r="AZ27" s="33">
        <v>8</v>
      </c>
      <c r="BA27" s="6">
        <v>10</v>
      </c>
      <c r="BB27" s="6">
        <v>4.0999999999999996</v>
      </c>
      <c r="BC27" s="6">
        <v>6.2</v>
      </c>
      <c r="BD27" s="8">
        <f t="shared" si="129"/>
        <v>6.4</v>
      </c>
      <c r="BE27" s="6">
        <v>5.5</v>
      </c>
      <c r="BF27" s="11"/>
      <c r="BG27" s="24">
        <f t="shared" si="95"/>
        <v>6</v>
      </c>
      <c r="BH27" s="10"/>
      <c r="BI27" s="10"/>
      <c r="BJ27" s="10"/>
      <c r="BK27" s="6"/>
      <c r="BL27" s="8">
        <f t="shared" si="130"/>
        <v>0</v>
      </c>
      <c r="BM27" s="6"/>
      <c r="BN27" s="6"/>
      <c r="BO27" s="10">
        <f t="shared" si="96"/>
        <v>0</v>
      </c>
      <c r="BP27" s="56">
        <f t="shared" si="97"/>
        <v>5.95</v>
      </c>
      <c r="BQ27" s="32">
        <v>8</v>
      </c>
      <c r="BR27" s="1">
        <v>8</v>
      </c>
      <c r="BS27" s="1">
        <f t="shared" si="98"/>
        <v>8</v>
      </c>
      <c r="BT27" s="1">
        <v>5</v>
      </c>
      <c r="BU27" s="4"/>
      <c r="BV27" s="24">
        <f t="shared" si="99"/>
        <v>6.5</v>
      </c>
      <c r="BW27" s="10"/>
      <c r="BX27" s="6"/>
      <c r="BY27" s="6">
        <f t="shared" si="100"/>
        <v>0</v>
      </c>
      <c r="BZ27" s="6"/>
      <c r="CA27" s="6"/>
      <c r="CB27" s="10">
        <f t="shared" si="101"/>
        <v>0</v>
      </c>
      <c r="CC27" s="56">
        <f t="shared" si="102"/>
        <v>6.5</v>
      </c>
      <c r="CD27" s="33">
        <v>5</v>
      </c>
      <c r="CE27" s="6">
        <v>5</v>
      </c>
      <c r="CF27" s="6">
        <v>4</v>
      </c>
      <c r="CG27" s="6">
        <v>4</v>
      </c>
      <c r="CH27" s="6">
        <f t="shared" si="159"/>
        <v>4.3</v>
      </c>
      <c r="CI27" s="6">
        <v>4</v>
      </c>
      <c r="CJ27" s="6">
        <v>8.5</v>
      </c>
      <c r="CK27" s="24">
        <f t="shared" si="103"/>
        <v>6.4</v>
      </c>
      <c r="CL27" s="10"/>
      <c r="CM27" s="6"/>
      <c r="CN27" s="6">
        <f t="shared" si="104"/>
        <v>0</v>
      </c>
      <c r="CO27" s="6"/>
      <c r="CP27" s="6"/>
      <c r="CQ27" s="10">
        <f t="shared" si="105"/>
        <v>0</v>
      </c>
      <c r="CR27" s="56">
        <f t="shared" si="106"/>
        <v>6.4</v>
      </c>
      <c r="CS27" s="1">
        <v>8</v>
      </c>
      <c r="CT27" s="1">
        <v>8</v>
      </c>
      <c r="CU27" s="1">
        <f t="shared" si="158"/>
        <v>8</v>
      </c>
      <c r="CV27" s="1">
        <v>8</v>
      </c>
      <c r="CW27" s="11"/>
      <c r="CX27" s="24">
        <f t="shared" si="31"/>
        <v>8</v>
      </c>
      <c r="CY27" s="10"/>
      <c r="CZ27" s="6"/>
      <c r="DA27" s="6">
        <f t="shared" si="146"/>
        <v>0</v>
      </c>
      <c r="DB27" s="6"/>
      <c r="DC27" s="6"/>
      <c r="DD27" s="10">
        <f t="shared" si="147"/>
        <v>0</v>
      </c>
      <c r="DE27" s="56">
        <f t="shared" si="34"/>
        <v>8</v>
      </c>
      <c r="DF27" s="33">
        <v>7</v>
      </c>
      <c r="DG27" s="1">
        <v>8</v>
      </c>
      <c r="DH27" s="6">
        <f t="shared" si="35"/>
        <v>7.7</v>
      </c>
      <c r="DI27" s="6">
        <v>6</v>
      </c>
      <c r="DJ27" s="11"/>
      <c r="DK27" s="24">
        <f t="shared" si="36"/>
        <v>6.9</v>
      </c>
      <c r="DL27" s="10"/>
      <c r="DM27" s="6"/>
      <c r="DN27" s="6">
        <f t="shared" si="37"/>
        <v>0</v>
      </c>
      <c r="DO27" s="6"/>
      <c r="DP27" s="6"/>
      <c r="DQ27" s="10">
        <f t="shared" si="38"/>
        <v>0</v>
      </c>
      <c r="DR27" s="56">
        <f t="shared" si="39"/>
        <v>6.85</v>
      </c>
      <c r="DS27" s="1">
        <v>5</v>
      </c>
      <c r="DT27" s="1">
        <v>6</v>
      </c>
      <c r="DU27" s="1">
        <f t="shared" si="110"/>
        <v>5.666666666666667</v>
      </c>
      <c r="DV27" s="1">
        <v>7</v>
      </c>
      <c r="DW27" s="4"/>
      <c r="DX27" s="24">
        <f t="shared" si="111"/>
        <v>6.3</v>
      </c>
      <c r="DY27" s="10"/>
      <c r="DZ27" s="6"/>
      <c r="EA27" s="6">
        <f t="shared" si="112"/>
        <v>0</v>
      </c>
      <c r="EB27" s="6"/>
      <c r="EC27" s="6"/>
      <c r="ED27" s="10">
        <f t="shared" si="113"/>
        <v>0</v>
      </c>
      <c r="EE27" s="56">
        <f t="shared" si="114"/>
        <v>6.3333333333333339</v>
      </c>
      <c r="EF27" s="3">
        <v>4</v>
      </c>
      <c r="EG27" s="3">
        <v>6</v>
      </c>
      <c r="EH27" s="3">
        <f t="shared" si="115"/>
        <v>5.333333333333333</v>
      </c>
      <c r="EI27" s="3">
        <v>7</v>
      </c>
      <c r="EJ27" s="3"/>
      <c r="EK27" s="24">
        <f t="shared" si="76"/>
        <v>6.2</v>
      </c>
      <c r="EL27" s="10"/>
      <c r="EM27" s="6"/>
      <c r="EN27" s="6">
        <f t="shared" si="148"/>
        <v>0</v>
      </c>
      <c r="EO27" s="6"/>
      <c r="EP27" s="6"/>
      <c r="EQ27" s="10">
        <f t="shared" si="77"/>
        <v>0</v>
      </c>
      <c r="ER27" s="56">
        <f t="shared" si="149"/>
        <v>6.1666666666666661</v>
      </c>
      <c r="ES27" s="1">
        <v>8</v>
      </c>
      <c r="ET27" s="1">
        <v>7</v>
      </c>
      <c r="EU27" s="1">
        <f t="shared" si="118"/>
        <v>7.333333333333333</v>
      </c>
      <c r="EV27" s="3">
        <v>8</v>
      </c>
      <c r="EW27" s="11"/>
      <c r="EX27" s="24">
        <f t="shared" si="132"/>
        <v>7.7</v>
      </c>
      <c r="EY27" s="10"/>
      <c r="EZ27" s="6"/>
      <c r="FA27" s="6">
        <f t="shared" si="119"/>
        <v>0</v>
      </c>
      <c r="FB27" s="6"/>
      <c r="FC27" s="6"/>
      <c r="FD27" s="10">
        <f t="shared" si="133"/>
        <v>0</v>
      </c>
      <c r="FE27" s="56">
        <f t="shared" si="120"/>
        <v>7.6666666666666661</v>
      </c>
      <c r="FF27" s="1">
        <v>8</v>
      </c>
      <c r="FG27" s="1">
        <v>7</v>
      </c>
      <c r="FH27" s="1">
        <f t="shared" si="126"/>
        <v>7.333333333333333</v>
      </c>
      <c r="FI27" s="1">
        <v>7</v>
      </c>
      <c r="FJ27" s="1"/>
      <c r="FK27" s="24">
        <f t="shared" si="134"/>
        <v>7.2</v>
      </c>
      <c r="FL27" s="10"/>
      <c r="FM27" s="6"/>
      <c r="FN27" s="6">
        <f t="shared" si="121"/>
        <v>0</v>
      </c>
      <c r="FO27" s="6"/>
      <c r="FP27" s="6"/>
      <c r="FQ27" s="10">
        <f t="shared" si="78"/>
        <v>0</v>
      </c>
      <c r="FR27" s="56">
        <f t="shared" si="125"/>
        <v>7.1666666666666661</v>
      </c>
      <c r="FS27" s="28">
        <v>10</v>
      </c>
      <c r="FT27" s="28">
        <v>8</v>
      </c>
      <c r="FU27" s="6">
        <f t="shared" si="150"/>
        <v>8.6999999999999993</v>
      </c>
      <c r="FV27" s="6">
        <v>7</v>
      </c>
      <c r="FW27" s="11"/>
      <c r="FX27" s="24">
        <f t="shared" si="79"/>
        <v>7.9</v>
      </c>
      <c r="FY27" s="10"/>
      <c r="FZ27" s="6"/>
      <c r="GA27" s="6">
        <f t="shared" si="151"/>
        <v>0</v>
      </c>
      <c r="GB27" s="6"/>
      <c r="GC27" s="6"/>
      <c r="GD27" s="10">
        <f t="shared" si="80"/>
        <v>0</v>
      </c>
      <c r="GE27" s="56">
        <f t="shared" si="152"/>
        <v>7.85</v>
      </c>
      <c r="GF27" s="182">
        <v>8</v>
      </c>
      <c r="GG27" s="182">
        <v>8</v>
      </c>
      <c r="GH27" s="6">
        <f t="shared" si="135"/>
        <v>8</v>
      </c>
      <c r="GI27" s="6">
        <v>7</v>
      </c>
      <c r="GJ27" s="6"/>
      <c r="GK27" s="24">
        <f t="shared" si="136"/>
        <v>7.5</v>
      </c>
      <c r="GL27" s="10"/>
      <c r="GM27" s="6"/>
      <c r="GN27" s="6">
        <f t="shared" si="137"/>
        <v>0</v>
      </c>
      <c r="GO27" s="6"/>
      <c r="GP27" s="6"/>
      <c r="GQ27" s="10">
        <f t="shared" si="138"/>
        <v>0</v>
      </c>
      <c r="GR27" s="56">
        <f t="shared" si="139"/>
        <v>7.5</v>
      </c>
      <c r="GS27" s="28"/>
      <c r="GT27" s="28"/>
      <c r="GU27" s="6">
        <f t="shared" si="153"/>
        <v>0</v>
      </c>
      <c r="GV27" s="6"/>
      <c r="GW27" s="11"/>
      <c r="GX27" s="24">
        <f t="shared" si="154"/>
        <v>0</v>
      </c>
      <c r="GY27" s="10"/>
      <c r="GZ27" s="6"/>
      <c r="HA27" s="6">
        <f t="shared" si="155"/>
        <v>0</v>
      </c>
      <c r="HB27" s="6"/>
      <c r="HC27" s="6"/>
      <c r="HD27" s="10">
        <f t="shared" si="156"/>
        <v>0</v>
      </c>
      <c r="HE27" s="56">
        <f t="shared" si="157"/>
        <v>0</v>
      </c>
      <c r="HF27" s="2">
        <f t="shared" si="140"/>
        <v>6.4</v>
      </c>
      <c r="HG27" s="83" t="str">
        <f t="shared" si="141"/>
        <v>TB KHÁ</v>
      </c>
    </row>
    <row r="28" spans="1:215" s="113" customFormat="1" ht="21" customHeight="1">
      <c r="A28" s="25">
        <v>19</v>
      </c>
      <c r="B28" s="166" t="s">
        <v>61</v>
      </c>
      <c r="C28" s="123" t="s">
        <v>77</v>
      </c>
      <c r="D28" s="123" t="str">
        <f t="shared" si="127"/>
        <v>123MR2606</v>
      </c>
      <c r="E28" s="127" t="s">
        <v>298</v>
      </c>
      <c r="F28" s="128" t="s">
        <v>202</v>
      </c>
      <c r="G28" s="168" t="s">
        <v>297</v>
      </c>
      <c r="H28" s="34">
        <v>7</v>
      </c>
      <c r="I28" s="6">
        <v>7</v>
      </c>
      <c r="J28" s="6">
        <v>6</v>
      </c>
      <c r="K28" s="6">
        <v>6</v>
      </c>
      <c r="L28" s="8">
        <f t="shared" si="128"/>
        <v>6.3</v>
      </c>
      <c r="M28" s="6">
        <v>6</v>
      </c>
      <c r="N28" s="11"/>
      <c r="O28" s="24">
        <f t="shared" si="81"/>
        <v>6.2</v>
      </c>
      <c r="P28" s="10"/>
      <c r="Q28" s="10"/>
      <c r="R28" s="10"/>
      <c r="S28" s="6"/>
      <c r="T28" s="6">
        <f t="shared" si="82"/>
        <v>0</v>
      </c>
      <c r="U28" s="6"/>
      <c r="V28" s="6"/>
      <c r="W28" s="10">
        <f t="shared" si="83"/>
        <v>0</v>
      </c>
      <c r="X28" s="56">
        <f t="shared" si="84"/>
        <v>6.15</v>
      </c>
      <c r="Y28" s="33">
        <v>5</v>
      </c>
      <c r="Z28" s="6">
        <v>5</v>
      </c>
      <c r="AA28" s="1">
        <f t="shared" si="160"/>
        <v>5</v>
      </c>
      <c r="AB28" s="1">
        <v>6</v>
      </c>
      <c r="AC28" s="11"/>
      <c r="AD28" s="24">
        <f t="shared" si="142"/>
        <v>5.5</v>
      </c>
      <c r="AE28" s="10"/>
      <c r="AF28" s="6"/>
      <c r="AG28" s="6">
        <f t="shared" si="143"/>
        <v>0</v>
      </c>
      <c r="AH28" s="6"/>
      <c r="AI28" s="6"/>
      <c r="AJ28" s="10">
        <f t="shared" si="144"/>
        <v>0</v>
      </c>
      <c r="AK28" s="56">
        <f t="shared" si="145"/>
        <v>5.5</v>
      </c>
      <c r="AL28" s="33">
        <v>7</v>
      </c>
      <c r="AM28" s="28"/>
      <c r="AN28" s="6">
        <v>7</v>
      </c>
      <c r="AO28" s="6">
        <f t="shared" si="90"/>
        <v>7</v>
      </c>
      <c r="AP28" s="43">
        <v>6</v>
      </c>
      <c r="AQ28" s="43"/>
      <c r="AR28" s="24">
        <f t="shared" si="91"/>
        <v>6.5</v>
      </c>
      <c r="AS28" s="10"/>
      <c r="AT28" s="6"/>
      <c r="AU28" s="6">
        <f t="shared" si="92"/>
        <v>0</v>
      </c>
      <c r="AV28" s="6"/>
      <c r="AW28" s="6"/>
      <c r="AX28" s="10">
        <f t="shared" si="93"/>
        <v>0</v>
      </c>
      <c r="AY28" s="56">
        <f t="shared" si="94"/>
        <v>6.5</v>
      </c>
      <c r="AZ28" s="76">
        <v>7</v>
      </c>
      <c r="BA28" s="6">
        <v>10</v>
      </c>
      <c r="BB28" s="6">
        <v>6</v>
      </c>
      <c r="BC28" s="6">
        <v>7</v>
      </c>
      <c r="BD28" s="6">
        <f t="shared" ref="BD28:BD34" si="161">ROUND(((BC28+BB28)*2+BA28+AZ28)/6,1)</f>
        <v>7.2</v>
      </c>
      <c r="BE28" s="6">
        <v>8</v>
      </c>
      <c r="BF28" s="11"/>
      <c r="BG28" s="24">
        <f t="shared" si="95"/>
        <v>7.6</v>
      </c>
      <c r="BH28" s="10"/>
      <c r="BI28" s="10"/>
      <c r="BJ28" s="10"/>
      <c r="BK28" s="6"/>
      <c r="BL28" s="8">
        <f t="shared" si="130"/>
        <v>0</v>
      </c>
      <c r="BM28" s="6"/>
      <c r="BN28" s="6"/>
      <c r="BO28" s="10">
        <f t="shared" si="96"/>
        <v>0</v>
      </c>
      <c r="BP28" s="56">
        <f t="shared" si="97"/>
        <v>7.6</v>
      </c>
      <c r="BQ28" s="78">
        <v>8.5</v>
      </c>
      <c r="BR28" s="4">
        <v>8.5</v>
      </c>
      <c r="BS28" s="1">
        <f t="shared" si="98"/>
        <v>8.5</v>
      </c>
      <c r="BT28" s="1">
        <v>5</v>
      </c>
      <c r="BU28" s="4"/>
      <c r="BV28" s="24">
        <f t="shared" si="99"/>
        <v>6.8</v>
      </c>
      <c r="BW28" s="10"/>
      <c r="BX28" s="6"/>
      <c r="BY28" s="6">
        <f t="shared" si="100"/>
        <v>0</v>
      </c>
      <c r="BZ28" s="6"/>
      <c r="CA28" s="6"/>
      <c r="CB28" s="10">
        <f t="shared" si="101"/>
        <v>0</v>
      </c>
      <c r="CC28" s="56">
        <f t="shared" si="102"/>
        <v>6.75</v>
      </c>
      <c r="CD28" s="33">
        <v>6</v>
      </c>
      <c r="CE28" s="6">
        <v>6</v>
      </c>
      <c r="CF28" s="6">
        <v>6</v>
      </c>
      <c r="CG28" s="6">
        <v>6</v>
      </c>
      <c r="CH28" s="6">
        <f t="shared" si="159"/>
        <v>6</v>
      </c>
      <c r="CI28" s="6">
        <v>4</v>
      </c>
      <c r="CJ28" s="6"/>
      <c r="CK28" s="24">
        <f t="shared" si="103"/>
        <v>5</v>
      </c>
      <c r="CL28" s="10"/>
      <c r="CM28" s="6"/>
      <c r="CN28" s="6">
        <f t="shared" si="104"/>
        <v>0</v>
      </c>
      <c r="CO28" s="6"/>
      <c r="CP28" s="6"/>
      <c r="CQ28" s="10">
        <f t="shared" si="105"/>
        <v>0</v>
      </c>
      <c r="CR28" s="56">
        <f t="shared" si="106"/>
        <v>5</v>
      </c>
      <c r="CS28" s="1">
        <v>8</v>
      </c>
      <c r="CT28" s="1">
        <v>8</v>
      </c>
      <c r="CU28" s="1">
        <f t="shared" si="158"/>
        <v>8</v>
      </c>
      <c r="CV28" s="1">
        <v>8</v>
      </c>
      <c r="CW28" s="11"/>
      <c r="CX28" s="24">
        <f t="shared" si="31"/>
        <v>8</v>
      </c>
      <c r="CY28" s="10"/>
      <c r="CZ28" s="6"/>
      <c r="DA28" s="6">
        <f t="shared" si="146"/>
        <v>0</v>
      </c>
      <c r="DB28" s="6"/>
      <c r="DC28" s="6"/>
      <c r="DD28" s="10">
        <f t="shared" si="147"/>
        <v>0</v>
      </c>
      <c r="DE28" s="56">
        <f t="shared" si="34"/>
        <v>8</v>
      </c>
      <c r="DF28" s="33">
        <v>7</v>
      </c>
      <c r="DG28" s="1">
        <v>6</v>
      </c>
      <c r="DH28" s="6">
        <f t="shared" si="35"/>
        <v>6.3</v>
      </c>
      <c r="DI28" s="6">
        <v>7</v>
      </c>
      <c r="DJ28" s="11"/>
      <c r="DK28" s="24">
        <f t="shared" si="36"/>
        <v>6.7</v>
      </c>
      <c r="DL28" s="10"/>
      <c r="DM28" s="6"/>
      <c r="DN28" s="6">
        <f t="shared" si="37"/>
        <v>0</v>
      </c>
      <c r="DO28" s="6"/>
      <c r="DP28" s="6"/>
      <c r="DQ28" s="10">
        <f t="shared" si="38"/>
        <v>0</v>
      </c>
      <c r="DR28" s="56">
        <f t="shared" si="39"/>
        <v>6.65</v>
      </c>
      <c r="DS28" s="1">
        <v>8</v>
      </c>
      <c r="DT28" s="1">
        <v>7</v>
      </c>
      <c r="DU28" s="1">
        <f t="shared" si="110"/>
        <v>7.333333333333333</v>
      </c>
      <c r="DV28" s="1">
        <v>7</v>
      </c>
      <c r="DW28" s="4"/>
      <c r="DX28" s="24">
        <f t="shared" si="111"/>
        <v>7.2</v>
      </c>
      <c r="DY28" s="10"/>
      <c r="DZ28" s="6"/>
      <c r="EA28" s="6">
        <f t="shared" si="112"/>
        <v>0</v>
      </c>
      <c r="EB28" s="6"/>
      <c r="EC28" s="6"/>
      <c r="ED28" s="10">
        <f t="shared" si="113"/>
        <v>0</v>
      </c>
      <c r="EE28" s="56">
        <f t="shared" si="114"/>
        <v>7.1666666666666661</v>
      </c>
      <c r="EF28" s="3">
        <v>7</v>
      </c>
      <c r="EG28" s="3">
        <v>8</v>
      </c>
      <c r="EH28" s="3">
        <f t="shared" si="115"/>
        <v>7.666666666666667</v>
      </c>
      <c r="EI28" s="3">
        <v>5</v>
      </c>
      <c r="EJ28" s="3"/>
      <c r="EK28" s="24">
        <f t="shared" si="76"/>
        <v>6.3</v>
      </c>
      <c r="EL28" s="10"/>
      <c r="EM28" s="6"/>
      <c r="EN28" s="6">
        <f t="shared" si="148"/>
        <v>0</v>
      </c>
      <c r="EO28" s="6"/>
      <c r="EP28" s="6"/>
      <c r="EQ28" s="10">
        <f t="shared" si="77"/>
        <v>0</v>
      </c>
      <c r="ER28" s="56">
        <f t="shared" si="149"/>
        <v>6.3333333333333339</v>
      </c>
      <c r="ES28" s="1">
        <v>10</v>
      </c>
      <c r="ET28" s="1">
        <v>9</v>
      </c>
      <c r="EU28" s="1">
        <f t="shared" si="118"/>
        <v>9.3333333333333339</v>
      </c>
      <c r="EV28" s="3">
        <v>6</v>
      </c>
      <c r="EW28" s="11"/>
      <c r="EX28" s="24">
        <f t="shared" si="132"/>
        <v>7.7</v>
      </c>
      <c r="EY28" s="10"/>
      <c r="EZ28" s="6"/>
      <c r="FA28" s="6">
        <f t="shared" si="119"/>
        <v>0</v>
      </c>
      <c r="FB28" s="6"/>
      <c r="FC28" s="6"/>
      <c r="FD28" s="10">
        <f t="shared" si="133"/>
        <v>0</v>
      </c>
      <c r="FE28" s="56">
        <f t="shared" si="120"/>
        <v>7.666666666666667</v>
      </c>
      <c r="FF28" s="1">
        <v>7</v>
      </c>
      <c r="FG28" s="1">
        <v>8</v>
      </c>
      <c r="FH28" s="1">
        <f t="shared" si="126"/>
        <v>7.666666666666667</v>
      </c>
      <c r="FI28" s="1">
        <v>4</v>
      </c>
      <c r="FJ28" s="1"/>
      <c r="FK28" s="24">
        <f t="shared" si="134"/>
        <v>5.8</v>
      </c>
      <c r="FL28" s="10"/>
      <c r="FM28" s="6"/>
      <c r="FN28" s="6">
        <f t="shared" si="121"/>
        <v>0</v>
      </c>
      <c r="FO28" s="6"/>
      <c r="FP28" s="6"/>
      <c r="FQ28" s="10">
        <f t="shared" si="78"/>
        <v>0</v>
      </c>
      <c r="FR28" s="56">
        <f t="shared" si="125"/>
        <v>5.8333333333333339</v>
      </c>
      <c r="FS28" s="28">
        <v>9</v>
      </c>
      <c r="FT28" s="28">
        <v>7</v>
      </c>
      <c r="FU28" s="6">
        <f t="shared" si="150"/>
        <v>7.7</v>
      </c>
      <c r="FV28" s="6">
        <v>7</v>
      </c>
      <c r="FW28" s="11"/>
      <c r="FX28" s="24">
        <f t="shared" si="79"/>
        <v>7.4</v>
      </c>
      <c r="FY28" s="10"/>
      <c r="FZ28" s="6"/>
      <c r="GA28" s="6">
        <f t="shared" si="151"/>
        <v>0</v>
      </c>
      <c r="GB28" s="6"/>
      <c r="GC28" s="6"/>
      <c r="GD28" s="10">
        <f t="shared" si="80"/>
        <v>0</v>
      </c>
      <c r="GE28" s="56">
        <f t="shared" si="152"/>
        <v>7.35</v>
      </c>
      <c r="GF28" s="182">
        <v>8</v>
      </c>
      <c r="GG28" s="182">
        <v>8</v>
      </c>
      <c r="GH28" s="6">
        <f t="shared" si="135"/>
        <v>8</v>
      </c>
      <c r="GI28" s="6">
        <v>7</v>
      </c>
      <c r="GJ28" s="6"/>
      <c r="GK28" s="24">
        <f t="shared" si="136"/>
        <v>7.5</v>
      </c>
      <c r="GL28" s="10"/>
      <c r="GM28" s="6"/>
      <c r="GN28" s="6">
        <f t="shared" si="137"/>
        <v>0</v>
      </c>
      <c r="GO28" s="6"/>
      <c r="GP28" s="6"/>
      <c r="GQ28" s="10">
        <f t="shared" si="138"/>
        <v>0</v>
      </c>
      <c r="GR28" s="56">
        <f t="shared" si="139"/>
        <v>7.5</v>
      </c>
      <c r="GS28" s="28"/>
      <c r="GT28" s="28"/>
      <c r="GU28" s="6">
        <f t="shared" si="153"/>
        <v>0</v>
      </c>
      <c r="GV28" s="6"/>
      <c r="GW28" s="11"/>
      <c r="GX28" s="24">
        <f t="shared" si="154"/>
        <v>0</v>
      </c>
      <c r="GY28" s="10"/>
      <c r="GZ28" s="6"/>
      <c r="HA28" s="6">
        <f t="shared" si="155"/>
        <v>0</v>
      </c>
      <c r="HB28" s="6"/>
      <c r="HC28" s="6"/>
      <c r="HD28" s="10">
        <f t="shared" si="156"/>
        <v>0</v>
      </c>
      <c r="HE28" s="56">
        <f t="shared" si="157"/>
        <v>0</v>
      </c>
      <c r="HF28" s="2">
        <f t="shared" si="140"/>
        <v>6.3</v>
      </c>
      <c r="HG28" s="83" t="str">
        <f t="shared" si="141"/>
        <v>TB KHÁ</v>
      </c>
    </row>
    <row r="29" spans="1:215" s="113" customFormat="1" ht="21" customHeight="1">
      <c r="A29" s="25">
        <v>20</v>
      </c>
      <c r="B29" s="166" t="s">
        <v>61</v>
      </c>
      <c r="C29" s="123" t="s">
        <v>78</v>
      </c>
      <c r="D29" s="123" t="str">
        <f t="shared" si="127"/>
        <v>123MR2607</v>
      </c>
      <c r="E29" s="127" t="s">
        <v>296</v>
      </c>
      <c r="F29" s="128" t="s">
        <v>169</v>
      </c>
      <c r="G29" s="168">
        <v>34250</v>
      </c>
      <c r="H29" s="34">
        <v>7</v>
      </c>
      <c r="I29" s="6">
        <v>6</v>
      </c>
      <c r="J29" s="6">
        <v>7</v>
      </c>
      <c r="K29" s="6">
        <v>6</v>
      </c>
      <c r="L29" s="8">
        <f t="shared" si="128"/>
        <v>6.5</v>
      </c>
      <c r="M29" s="6">
        <v>6</v>
      </c>
      <c r="N29" s="11"/>
      <c r="O29" s="24">
        <f t="shared" si="81"/>
        <v>6.3</v>
      </c>
      <c r="P29" s="10"/>
      <c r="Q29" s="10"/>
      <c r="R29" s="10"/>
      <c r="S29" s="6"/>
      <c r="T29" s="6">
        <f t="shared" si="82"/>
        <v>0</v>
      </c>
      <c r="U29" s="6"/>
      <c r="V29" s="6"/>
      <c r="W29" s="10">
        <f t="shared" si="83"/>
        <v>0</v>
      </c>
      <c r="X29" s="56">
        <f t="shared" si="84"/>
        <v>6.25</v>
      </c>
      <c r="Y29" s="33">
        <v>6</v>
      </c>
      <c r="Z29" s="6">
        <v>8</v>
      </c>
      <c r="AA29" s="1">
        <f t="shared" si="160"/>
        <v>7.3</v>
      </c>
      <c r="AB29" s="1">
        <v>6</v>
      </c>
      <c r="AC29" s="11"/>
      <c r="AD29" s="24">
        <f t="shared" si="142"/>
        <v>6.7</v>
      </c>
      <c r="AE29" s="10"/>
      <c r="AF29" s="6"/>
      <c r="AG29" s="6">
        <f t="shared" si="143"/>
        <v>0</v>
      </c>
      <c r="AH29" s="6"/>
      <c r="AI29" s="6"/>
      <c r="AJ29" s="10">
        <f t="shared" si="144"/>
        <v>0</v>
      </c>
      <c r="AK29" s="56">
        <f t="shared" si="145"/>
        <v>6.65</v>
      </c>
      <c r="AL29" s="33">
        <v>7</v>
      </c>
      <c r="AM29" s="28"/>
      <c r="AN29" s="6">
        <v>7</v>
      </c>
      <c r="AO29" s="6">
        <f t="shared" si="90"/>
        <v>7</v>
      </c>
      <c r="AP29" s="43">
        <v>5</v>
      </c>
      <c r="AQ29" s="43"/>
      <c r="AR29" s="24">
        <f t="shared" si="91"/>
        <v>6</v>
      </c>
      <c r="AS29" s="10"/>
      <c r="AT29" s="6"/>
      <c r="AU29" s="6">
        <f t="shared" si="92"/>
        <v>0</v>
      </c>
      <c r="AV29" s="6"/>
      <c r="AW29" s="6"/>
      <c r="AX29" s="10">
        <f t="shared" si="93"/>
        <v>0</v>
      </c>
      <c r="AY29" s="56">
        <f t="shared" si="94"/>
        <v>6</v>
      </c>
      <c r="AZ29" s="76">
        <v>10</v>
      </c>
      <c r="BA29" s="6">
        <v>10</v>
      </c>
      <c r="BB29" s="6">
        <v>8</v>
      </c>
      <c r="BC29" s="6">
        <v>9</v>
      </c>
      <c r="BD29" s="6">
        <f t="shared" si="161"/>
        <v>9</v>
      </c>
      <c r="BE29" s="6">
        <v>8</v>
      </c>
      <c r="BF29" s="11"/>
      <c r="BG29" s="24">
        <f t="shared" si="95"/>
        <v>8.5</v>
      </c>
      <c r="BH29" s="10"/>
      <c r="BI29" s="10"/>
      <c r="BJ29" s="10"/>
      <c r="BK29" s="6"/>
      <c r="BL29" s="8">
        <f t="shared" si="130"/>
        <v>0</v>
      </c>
      <c r="BM29" s="6"/>
      <c r="BN29" s="6"/>
      <c r="BO29" s="10">
        <f t="shared" si="96"/>
        <v>0</v>
      </c>
      <c r="BP29" s="56">
        <f t="shared" si="97"/>
        <v>8.5</v>
      </c>
      <c r="BQ29" s="32">
        <v>7.5</v>
      </c>
      <c r="BR29" s="1">
        <v>7.5</v>
      </c>
      <c r="BS29" s="1">
        <f t="shared" si="98"/>
        <v>7.5</v>
      </c>
      <c r="BT29" s="1">
        <v>9</v>
      </c>
      <c r="BU29" s="4"/>
      <c r="BV29" s="24">
        <f t="shared" si="99"/>
        <v>8.3000000000000007</v>
      </c>
      <c r="BW29" s="10"/>
      <c r="BX29" s="6"/>
      <c r="BY29" s="6">
        <f t="shared" si="100"/>
        <v>0</v>
      </c>
      <c r="BZ29" s="6"/>
      <c r="CA29" s="6"/>
      <c r="CB29" s="10">
        <f t="shared" si="101"/>
        <v>0</v>
      </c>
      <c r="CC29" s="56">
        <f t="shared" si="102"/>
        <v>8.25</v>
      </c>
      <c r="CD29" s="33">
        <v>6</v>
      </c>
      <c r="CE29" s="6">
        <v>6</v>
      </c>
      <c r="CF29" s="6">
        <v>7</v>
      </c>
      <c r="CG29" s="6">
        <v>7</v>
      </c>
      <c r="CH29" s="6">
        <f t="shared" si="159"/>
        <v>6.7</v>
      </c>
      <c r="CI29" s="6">
        <v>7.5</v>
      </c>
      <c r="CJ29" s="6"/>
      <c r="CK29" s="24">
        <f t="shared" si="103"/>
        <v>7.1</v>
      </c>
      <c r="CL29" s="10"/>
      <c r="CM29" s="6"/>
      <c r="CN29" s="6">
        <f t="shared" si="104"/>
        <v>0</v>
      </c>
      <c r="CO29" s="6"/>
      <c r="CP29" s="6"/>
      <c r="CQ29" s="10">
        <f t="shared" si="105"/>
        <v>0</v>
      </c>
      <c r="CR29" s="56">
        <f t="shared" si="106"/>
        <v>7.1</v>
      </c>
      <c r="CS29" s="1">
        <v>9</v>
      </c>
      <c r="CT29" s="1">
        <v>8</v>
      </c>
      <c r="CU29" s="1">
        <f t="shared" si="158"/>
        <v>8.3000000000000007</v>
      </c>
      <c r="CV29" s="1">
        <v>7</v>
      </c>
      <c r="CW29" s="11"/>
      <c r="CX29" s="24">
        <f t="shared" si="31"/>
        <v>7.7</v>
      </c>
      <c r="CY29" s="10"/>
      <c r="CZ29" s="6"/>
      <c r="DA29" s="6">
        <f t="shared" si="146"/>
        <v>0</v>
      </c>
      <c r="DB29" s="6"/>
      <c r="DC29" s="6"/>
      <c r="DD29" s="10">
        <f t="shared" si="147"/>
        <v>0</v>
      </c>
      <c r="DE29" s="56">
        <f t="shared" si="34"/>
        <v>7.65</v>
      </c>
      <c r="DF29" s="33">
        <v>8</v>
      </c>
      <c r="DG29" s="1">
        <v>7</v>
      </c>
      <c r="DH29" s="6">
        <f t="shared" si="35"/>
        <v>7.3</v>
      </c>
      <c r="DI29" s="6">
        <v>8</v>
      </c>
      <c r="DJ29" s="11"/>
      <c r="DK29" s="24">
        <f t="shared" si="36"/>
        <v>7.7</v>
      </c>
      <c r="DL29" s="10"/>
      <c r="DM29" s="6"/>
      <c r="DN29" s="6">
        <f t="shared" si="37"/>
        <v>0</v>
      </c>
      <c r="DO29" s="6"/>
      <c r="DP29" s="6"/>
      <c r="DQ29" s="10">
        <f t="shared" si="38"/>
        <v>0</v>
      </c>
      <c r="DR29" s="56">
        <f t="shared" si="39"/>
        <v>7.65</v>
      </c>
      <c r="DS29" s="1">
        <v>6</v>
      </c>
      <c r="DT29" s="1">
        <v>6</v>
      </c>
      <c r="DU29" s="1">
        <f t="shared" si="110"/>
        <v>6</v>
      </c>
      <c r="DV29" s="1">
        <v>8</v>
      </c>
      <c r="DW29" s="4"/>
      <c r="DX29" s="24">
        <f t="shared" si="111"/>
        <v>7</v>
      </c>
      <c r="DY29" s="10"/>
      <c r="DZ29" s="6"/>
      <c r="EA29" s="6">
        <f t="shared" si="112"/>
        <v>0</v>
      </c>
      <c r="EB29" s="6"/>
      <c r="EC29" s="6"/>
      <c r="ED29" s="10">
        <f t="shared" si="113"/>
        <v>0</v>
      </c>
      <c r="EE29" s="56">
        <f t="shared" si="114"/>
        <v>7</v>
      </c>
      <c r="EF29" s="3">
        <v>4</v>
      </c>
      <c r="EG29" s="3">
        <v>6</v>
      </c>
      <c r="EH29" s="3">
        <f t="shared" si="115"/>
        <v>5.333333333333333</v>
      </c>
      <c r="EI29" s="3">
        <v>5</v>
      </c>
      <c r="EJ29" s="3"/>
      <c r="EK29" s="24">
        <f t="shared" si="76"/>
        <v>5.2</v>
      </c>
      <c r="EL29" s="10"/>
      <c r="EM29" s="6"/>
      <c r="EN29" s="6">
        <f t="shared" si="148"/>
        <v>0</v>
      </c>
      <c r="EO29" s="6"/>
      <c r="EP29" s="6"/>
      <c r="EQ29" s="10">
        <f t="shared" si="77"/>
        <v>0</v>
      </c>
      <c r="ER29" s="56">
        <f t="shared" si="149"/>
        <v>5.1666666666666661</v>
      </c>
      <c r="ES29" s="1">
        <v>10</v>
      </c>
      <c r="ET29" s="1">
        <v>9</v>
      </c>
      <c r="EU29" s="1">
        <f t="shared" si="118"/>
        <v>9.3333333333333339</v>
      </c>
      <c r="EV29" s="3">
        <v>7</v>
      </c>
      <c r="EW29" s="11"/>
      <c r="EX29" s="24">
        <f t="shared" si="132"/>
        <v>8.1999999999999993</v>
      </c>
      <c r="EY29" s="10"/>
      <c r="EZ29" s="6"/>
      <c r="FA29" s="6">
        <f t="shared" si="119"/>
        <v>0</v>
      </c>
      <c r="FB29" s="6"/>
      <c r="FC29" s="6"/>
      <c r="FD29" s="10">
        <f t="shared" si="133"/>
        <v>0</v>
      </c>
      <c r="FE29" s="56">
        <f t="shared" si="120"/>
        <v>8.1666666666666679</v>
      </c>
      <c r="FF29" s="1">
        <v>8</v>
      </c>
      <c r="FG29" s="1">
        <v>6</v>
      </c>
      <c r="FH29" s="1">
        <f t="shared" si="126"/>
        <v>6.666666666666667</v>
      </c>
      <c r="FI29" s="1">
        <v>5</v>
      </c>
      <c r="FJ29" s="1"/>
      <c r="FK29" s="24">
        <f t="shared" si="134"/>
        <v>5.8</v>
      </c>
      <c r="FL29" s="10"/>
      <c r="FM29" s="6"/>
      <c r="FN29" s="6">
        <f t="shared" si="121"/>
        <v>0</v>
      </c>
      <c r="FO29" s="6"/>
      <c r="FP29" s="6"/>
      <c r="FQ29" s="10">
        <f t="shared" si="78"/>
        <v>0</v>
      </c>
      <c r="FR29" s="56">
        <f t="shared" si="125"/>
        <v>5.8333333333333339</v>
      </c>
      <c r="FS29" s="28">
        <v>9</v>
      </c>
      <c r="FT29" s="28">
        <v>8</v>
      </c>
      <c r="FU29" s="6">
        <f t="shared" si="150"/>
        <v>8.3000000000000007</v>
      </c>
      <c r="FV29" s="6">
        <v>7</v>
      </c>
      <c r="FW29" s="11"/>
      <c r="FX29" s="24">
        <f t="shared" si="79"/>
        <v>7.7</v>
      </c>
      <c r="FY29" s="10"/>
      <c r="FZ29" s="6"/>
      <c r="GA29" s="6">
        <f t="shared" si="151"/>
        <v>0</v>
      </c>
      <c r="GB29" s="6"/>
      <c r="GC29" s="6"/>
      <c r="GD29" s="10">
        <f t="shared" si="80"/>
        <v>0</v>
      </c>
      <c r="GE29" s="56">
        <f t="shared" si="152"/>
        <v>7.65</v>
      </c>
      <c r="GF29" s="182">
        <v>8</v>
      </c>
      <c r="GG29" s="182">
        <v>8</v>
      </c>
      <c r="GH29" s="6">
        <f t="shared" si="135"/>
        <v>8</v>
      </c>
      <c r="GI29" s="6">
        <v>7</v>
      </c>
      <c r="GJ29" s="6"/>
      <c r="GK29" s="24">
        <f t="shared" si="136"/>
        <v>7.5</v>
      </c>
      <c r="GL29" s="10"/>
      <c r="GM29" s="6"/>
      <c r="GN29" s="6">
        <f t="shared" si="137"/>
        <v>0</v>
      </c>
      <c r="GO29" s="6"/>
      <c r="GP29" s="6"/>
      <c r="GQ29" s="10">
        <f t="shared" si="138"/>
        <v>0</v>
      </c>
      <c r="GR29" s="56">
        <f t="shared" si="139"/>
        <v>7.5</v>
      </c>
      <c r="GS29" s="28"/>
      <c r="GT29" s="28"/>
      <c r="GU29" s="6">
        <f t="shared" si="153"/>
        <v>0</v>
      </c>
      <c r="GV29" s="6"/>
      <c r="GW29" s="11"/>
      <c r="GX29" s="24">
        <f t="shared" si="154"/>
        <v>0</v>
      </c>
      <c r="GY29" s="10"/>
      <c r="GZ29" s="6"/>
      <c r="HA29" s="6">
        <f t="shared" si="155"/>
        <v>0</v>
      </c>
      <c r="HB29" s="6"/>
      <c r="HC29" s="6"/>
      <c r="HD29" s="10">
        <f t="shared" si="156"/>
        <v>0</v>
      </c>
      <c r="HE29" s="56">
        <f t="shared" si="157"/>
        <v>0</v>
      </c>
      <c r="HF29" s="2">
        <f t="shared" si="140"/>
        <v>6.7</v>
      </c>
      <c r="HG29" s="83" t="str">
        <f t="shared" si="141"/>
        <v>TB KHÁ</v>
      </c>
    </row>
    <row r="30" spans="1:215" s="113" customFormat="1" ht="21" customHeight="1">
      <c r="A30" s="25">
        <v>21</v>
      </c>
      <c r="B30" s="166" t="s">
        <v>61</v>
      </c>
      <c r="C30" s="123" t="s">
        <v>79</v>
      </c>
      <c r="D30" s="123" t="str">
        <f t="shared" si="127"/>
        <v>123MR2611</v>
      </c>
      <c r="E30" s="127" t="s">
        <v>294</v>
      </c>
      <c r="F30" s="128" t="s">
        <v>216</v>
      </c>
      <c r="G30" s="166" t="s">
        <v>293</v>
      </c>
      <c r="H30" s="34">
        <v>5</v>
      </c>
      <c r="I30" s="6">
        <v>6</v>
      </c>
      <c r="J30" s="6">
        <v>6</v>
      </c>
      <c r="K30" s="6">
        <v>6</v>
      </c>
      <c r="L30" s="8">
        <f t="shared" si="128"/>
        <v>5.8</v>
      </c>
      <c r="M30" s="6">
        <v>5</v>
      </c>
      <c r="N30" s="11"/>
      <c r="O30" s="24">
        <f t="shared" si="81"/>
        <v>5.4</v>
      </c>
      <c r="P30" s="10"/>
      <c r="Q30" s="10"/>
      <c r="R30" s="10"/>
      <c r="S30" s="6"/>
      <c r="T30" s="6">
        <f t="shared" si="82"/>
        <v>0</v>
      </c>
      <c r="U30" s="6"/>
      <c r="V30" s="6"/>
      <c r="W30" s="10">
        <f t="shared" si="83"/>
        <v>0</v>
      </c>
      <c r="X30" s="56">
        <f t="shared" si="84"/>
        <v>5.4</v>
      </c>
      <c r="Y30" s="33">
        <v>7</v>
      </c>
      <c r="Z30" s="6">
        <v>9</v>
      </c>
      <c r="AA30" s="1">
        <f>ROUND((Z30*2+Y30)/3,1)</f>
        <v>8.3000000000000007</v>
      </c>
      <c r="AB30" s="1">
        <v>7</v>
      </c>
      <c r="AC30" s="11"/>
      <c r="AD30" s="24">
        <f t="shared" si="142"/>
        <v>7.7</v>
      </c>
      <c r="AE30" s="10"/>
      <c r="AF30" s="6"/>
      <c r="AG30" s="6">
        <f t="shared" si="143"/>
        <v>0</v>
      </c>
      <c r="AH30" s="6"/>
      <c r="AI30" s="6"/>
      <c r="AJ30" s="10">
        <f t="shared" si="144"/>
        <v>0</v>
      </c>
      <c r="AK30" s="56">
        <f t="shared" si="145"/>
        <v>7.65</v>
      </c>
      <c r="AL30" s="33">
        <v>6</v>
      </c>
      <c r="AM30" s="28"/>
      <c r="AN30" s="6">
        <v>6</v>
      </c>
      <c r="AO30" s="6">
        <f t="shared" si="90"/>
        <v>6</v>
      </c>
      <c r="AP30" s="6">
        <v>5</v>
      </c>
      <c r="AQ30" s="6"/>
      <c r="AR30" s="24">
        <f t="shared" si="91"/>
        <v>5.5</v>
      </c>
      <c r="AS30" s="10"/>
      <c r="AT30" s="6"/>
      <c r="AU30" s="6">
        <f t="shared" si="92"/>
        <v>0</v>
      </c>
      <c r="AV30" s="6"/>
      <c r="AW30" s="6"/>
      <c r="AX30" s="10">
        <f t="shared" si="93"/>
        <v>0</v>
      </c>
      <c r="AY30" s="56">
        <f t="shared" si="94"/>
        <v>5.5</v>
      </c>
      <c r="AZ30" s="33">
        <v>2</v>
      </c>
      <c r="BA30" s="6">
        <v>9</v>
      </c>
      <c r="BB30" s="6">
        <v>7</v>
      </c>
      <c r="BC30" s="6">
        <v>4</v>
      </c>
      <c r="BD30" s="6">
        <f t="shared" si="161"/>
        <v>5.5</v>
      </c>
      <c r="BE30" s="6">
        <v>7</v>
      </c>
      <c r="BF30" s="11"/>
      <c r="BG30" s="24">
        <f t="shared" si="95"/>
        <v>6.3</v>
      </c>
      <c r="BH30" s="10"/>
      <c r="BI30" s="10"/>
      <c r="BJ30" s="10"/>
      <c r="BK30" s="6"/>
      <c r="BL30" s="8">
        <f t="shared" si="130"/>
        <v>0</v>
      </c>
      <c r="BM30" s="6"/>
      <c r="BN30" s="6"/>
      <c r="BO30" s="10">
        <f t="shared" si="96"/>
        <v>0</v>
      </c>
      <c r="BP30" s="56">
        <f t="shared" si="97"/>
        <v>6.25</v>
      </c>
      <c r="BQ30" s="32"/>
      <c r="BR30" s="1"/>
      <c r="BS30" s="1">
        <f t="shared" si="98"/>
        <v>0</v>
      </c>
      <c r="BT30" s="1"/>
      <c r="BU30" s="4"/>
      <c r="BV30" s="24">
        <f t="shared" si="99"/>
        <v>0</v>
      </c>
      <c r="BW30" s="10"/>
      <c r="BX30" s="6"/>
      <c r="BY30" s="6">
        <f t="shared" si="100"/>
        <v>0</v>
      </c>
      <c r="BZ30" s="6"/>
      <c r="CA30" s="6"/>
      <c r="CB30" s="10">
        <f t="shared" si="101"/>
        <v>0</v>
      </c>
      <c r="CC30" s="56">
        <f t="shared" si="102"/>
        <v>0</v>
      </c>
      <c r="CD30" s="33">
        <v>6</v>
      </c>
      <c r="CE30" s="6">
        <v>6</v>
      </c>
      <c r="CF30" s="6">
        <v>4</v>
      </c>
      <c r="CG30" s="6">
        <v>4</v>
      </c>
      <c r="CH30" s="6">
        <f t="shared" si="159"/>
        <v>4.7</v>
      </c>
      <c r="CI30" s="6">
        <v>2</v>
      </c>
      <c r="CJ30" s="6">
        <v>7</v>
      </c>
      <c r="CK30" s="24">
        <f t="shared" si="103"/>
        <v>5.9</v>
      </c>
      <c r="CL30" s="10"/>
      <c r="CM30" s="6"/>
      <c r="CN30" s="6">
        <f t="shared" si="104"/>
        <v>0</v>
      </c>
      <c r="CO30" s="6"/>
      <c r="CP30" s="6"/>
      <c r="CQ30" s="10">
        <f t="shared" si="105"/>
        <v>0</v>
      </c>
      <c r="CR30" s="56">
        <f t="shared" si="106"/>
        <v>5.85</v>
      </c>
      <c r="CS30" s="1"/>
      <c r="CT30" s="1"/>
      <c r="CU30" s="1">
        <f t="shared" si="158"/>
        <v>0</v>
      </c>
      <c r="CV30" s="1"/>
      <c r="CW30" s="11"/>
      <c r="CX30" s="24">
        <f t="shared" si="31"/>
        <v>0</v>
      </c>
      <c r="CY30" s="10"/>
      <c r="CZ30" s="6"/>
      <c r="DA30" s="6">
        <f t="shared" si="146"/>
        <v>0</v>
      </c>
      <c r="DB30" s="6"/>
      <c r="DC30" s="6"/>
      <c r="DD30" s="10">
        <f t="shared" si="147"/>
        <v>0</v>
      </c>
      <c r="DE30" s="56">
        <f t="shared" si="34"/>
        <v>0</v>
      </c>
      <c r="DF30" s="33">
        <v>6</v>
      </c>
      <c r="DG30" s="1">
        <v>7</v>
      </c>
      <c r="DH30" s="6">
        <f t="shared" si="35"/>
        <v>6.7</v>
      </c>
      <c r="DI30" s="6">
        <v>5</v>
      </c>
      <c r="DJ30" s="11"/>
      <c r="DK30" s="24">
        <f t="shared" si="36"/>
        <v>5.9</v>
      </c>
      <c r="DL30" s="10"/>
      <c r="DM30" s="6"/>
      <c r="DN30" s="6">
        <f t="shared" si="37"/>
        <v>0</v>
      </c>
      <c r="DO30" s="6"/>
      <c r="DP30" s="6"/>
      <c r="DQ30" s="10">
        <f t="shared" si="38"/>
        <v>0</v>
      </c>
      <c r="DR30" s="56">
        <f t="shared" si="39"/>
        <v>5.85</v>
      </c>
      <c r="DS30" s="1">
        <v>4</v>
      </c>
      <c r="DT30" s="1">
        <v>5</v>
      </c>
      <c r="DU30" s="1">
        <f t="shared" si="110"/>
        <v>4.666666666666667</v>
      </c>
      <c r="DV30" s="1">
        <v>8</v>
      </c>
      <c r="DW30" s="4"/>
      <c r="DX30" s="24">
        <f t="shared" si="111"/>
        <v>6.3</v>
      </c>
      <c r="DY30" s="10"/>
      <c r="DZ30" s="6"/>
      <c r="EA30" s="6">
        <f t="shared" si="112"/>
        <v>0</v>
      </c>
      <c r="EB30" s="6"/>
      <c r="EC30" s="6"/>
      <c r="ED30" s="10">
        <f t="shared" si="113"/>
        <v>0</v>
      </c>
      <c r="EE30" s="56">
        <f t="shared" si="114"/>
        <v>6.3333333333333339</v>
      </c>
      <c r="EF30" s="3">
        <v>8</v>
      </c>
      <c r="EG30" s="3">
        <v>8</v>
      </c>
      <c r="EH30" s="3">
        <f t="shared" si="115"/>
        <v>8</v>
      </c>
      <c r="EI30" s="3">
        <v>6</v>
      </c>
      <c r="EJ30" s="3"/>
      <c r="EK30" s="24">
        <f t="shared" si="76"/>
        <v>7</v>
      </c>
      <c r="EL30" s="10"/>
      <c r="EM30" s="6"/>
      <c r="EN30" s="6">
        <f t="shared" si="148"/>
        <v>0</v>
      </c>
      <c r="EO30" s="6"/>
      <c r="EP30" s="6"/>
      <c r="EQ30" s="10">
        <f t="shared" si="77"/>
        <v>0</v>
      </c>
      <c r="ER30" s="56">
        <f t="shared" si="149"/>
        <v>7</v>
      </c>
      <c r="ES30" s="1">
        <v>8</v>
      </c>
      <c r="ET30" s="1">
        <v>7</v>
      </c>
      <c r="EU30" s="1">
        <f t="shared" si="118"/>
        <v>7.333333333333333</v>
      </c>
      <c r="EV30" s="3">
        <v>6</v>
      </c>
      <c r="EW30" s="11"/>
      <c r="EX30" s="24">
        <f t="shared" si="132"/>
        <v>6.7</v>
      </c>
      <c r="EY30" s="10"/>
      <c r="EZ30" s="6"/>
      <c r="FA30" s="6">
        <f t="shared" si="119"/>
        <v>0</v>
      </c>
      <c r="FB30" s="6"/>
      <c r="FC30" s="6"/>
      <c r="FD30" s="10">
        <f t="shared" si="133"/>
        <v>0</v>
      </c>
      <c r="FE30" s="56">
        <f t="shared" si="120"/>
        <v>6.6666666666666661</v>
      </c>
      <c r="FF30" s="54">
        <v>6</v>
      </c>
      <c r="FG30" s="54">
        <v>7</v>
      </c>
      <c r="FH30" s="54">
        <f t="shared" si="126"/>
        <v>6.666666666666667</v>
      </c>
      <c r="FI30" s="61">
        <v>3</v>
      </c>
      <c r="FJ30" s="61">
        <v>6</v>
      </c>
      <c r="FK30" s="55">
        <f t="shared" si="134"/>
        <v>6.3</v>
      </c>
      <c r="FL30" s="10"/>
      <c r="FM30" s="6"/>
      <c r="FN30" s="6">
        <f t="shared" si="121"/>
        <v>0</v>
      </c>
      <c r="FO30" s="6"/>
      <c r="FP30" s="6"/>
      <c r="FQ30" s="10">
        <f t="shared" si="78"/>
        <v>0</v>
      </c>
      <c r="FR30" s="55">
        <f t="shared" si="125"/>
        <v>6.3333333333333339</v>
      </c>
      <c r="FS30" s="28">
        <v>5</v>
      </c>
      <c r="FT30" s="28">
        <v>8</v>
      </c>
      <c r="FU30" s="6">
        <f t="shared" si="150"/>
        <v>7</v>
      </c>
      <c r="FV30" s="6">
        <v>6.5</v>
      </c>
      <c r="FW30" s="11"/>
      <c r="FX30" s="24">
        <f t="shared" si="79"/>
        <v>6.8</v>
      </c>
      <c r="FY30" s="10"/>
      <c r="FZ30" s="6"/>
      <c r="GA30" s="6">
        <f t="shared" si="151"/>
        <v>0</v>
      </c>
      <c r="GB30" s="6"/>
      <c r="GC30" s="6"/>
      <c r="GD30" s="10">
        <f t="shared" si="80"/>
        <v>0</v>
      </c>
      <c r="GE30" s="56">
        <f t="shared" si="152"/>
        <v>6.75</v>
      </c>
      <c r="GF30" s="182">
        <v>7</v>
      </c>
      <c r="GG30" s="182">
        <v>7</v>
      </c>
      <c r="GH30" s="6">
        <f t="shared" si="135"/>
        <v>7</v>
      </c>
      <c r="GI30" s="6">
        <v>7</v>
      </c>
      <c r="GJ30" s="6"/>
      <c r="GK30" s="24">
        <f t="shared" si="136"/>
        <v>7</v>
      </c>
      <c r="GL30" s="10"/>
      <c r="GM30" s="6"/>
      <c r="GN30" s="6">
        <f t="shared" si="137"/>
        <v>0</v>
      </c>
      <c r="GO30" s="6"/>
      <c r="GP30" s="6"/>
      <c r="GQ30" s="10">
        <f t="shared" si="138"/>
        <v>0</v>
      </c>
      <c r="GR30" s="56">
        <f t="shared" si="139"/>
        <v>7</v>
      </c>
      <c r="GS30" s="28"/>
      <c r="GT30" s="28"/>
      <c r="GU30" s="6">
        <f t="shared" si="153"/>
        <v>0</v>
      </c>
      <c r="GV30" s="6"/>
      <c r="GW30" s="11"/>
      <c r="GX30" s="24">
        <f t="shared" si="154"/>
        <v>0</v>
      </c>
      <c r="GY30" s="10"/>
      <c r="GZ30" s="6"/>
      <c r="HA30" s="6">
        <f t="shared" si="155"/>
        <v>0</v>
      </c>
      <c r="HB30" s="6"/>
      <c r="HC30" s="6"/>
      <c r="HD30" s="10">
        <f t="shared" si="156"/>
        <v>0</v>
      </c>
      <c r="HE30" s="56">
        <f t="shared" si="157"/>
        <v>0</v>
      </c>
      <c r="HF30" s="2">
        <f t="shared" si="140"/>
        <v>5.3</v>
      </c>
      <c r="HG30" s="83" t="str">
        <f t="shared" si="141"/>
        <v>TB</v>
      </c>
    </row>
    <row r="31" spans="1:215" s="113" customFormat="1" ht="21" customHeight="1">
      <c r="A31" s="25">
        <v>22</v>
      </c>
      <c r="B31" s="166" t="s">
        <v>61</v>
      </c>
      <c r="C31" s="123" t="s">
        <v>80</v>
      </c>
      <c r="D31" s="123" t="str">
        <f t="shared" si="127"/>
        <v>123MR2613</v>
      </c>
      <c r="E31" s="127" t="s">
        <v>291</v>
      </c>
      <c r="F31" s="128" t="s">
        <v>290</v>
      </c>
      <c r="G31" s="166" t="s">
        <v>289</v>
      </c>
      <c r="H31" s="34">
        <v>6</v>
      </c>
      <c r="I31" s="6">
        <v>7</v>
      </c>
      <c r="J31" s="6">
        <v>7</v>
      </c>
      <c r="K31" s="6">
        <v>7</v>
      </c>
      <c r="L31" s="8">
        <f t="shared" si="128"/>
        <v>6.8</v>
      </c>
      <c r="M31" s="6">
        <v>7</v>
      </c>
      <c r="N31" s="11"/>
      <c r="O31" s="24">
        <f t="shared" si="81"/>
        <v>6.9</v>
      </c>
      <c r="P31" s="10"/>
      <c r="Q31" s="10"/>
      <c r="R31" s="10"/>
      <c r="S31" s="6"/>
      <c r="T31" s="6">
        <f t="shared" si="82"/>
        <v>0</v>
      </c>
      <c r="U31" s="6"/>
      <c r="V31" s="6"/>
      <c r="W31" s="10">
        <f t="shared" si="83"/>
        <v>0</v>
      </c>
      <c r="X31" s="56">
        <f t="shared" si="84"/>
        <v>6.9</v>
      </c>
      <c r="Y31" s="106">
        <v>5</v>
      </c>
      <c r="Z31" s="100">
        <v>9</v>
      </c>
      <c r="AA31" s="100">
        <f>ROUND((Z31*2+Y31)/3,1)</f>
        <v>7.7</v>
      </c>
      <c r="AB31" s="100"/>
      <c r="AC31" s="107"/>
      <c r="AD31" s="102">
        <f t="shared" si="142"/>
        <v>3.9</v>
      </c>
      <c r="AE31" s="102"/>
      <c r="AF31" s="100"/>
      <c r="AG31" s="100">
        <f t="shared" si="143"/>
        <v>0</v>
      </c>
      <c r="AH31" s="100"/>
      <c r="AI31" s="100"/>
      <c r="AJ31" s="102">
        <f t="shared" si="144"/>
        <v>0</v>
      </c>
      <c r="AK31" s="102">
        <f t="shared" si="145"/>
        <v>3.85</v>
      </c>
      <c r="AL31" s="33">
        <v>6</v>
      </c>
      <c r="AM31" s="28"/>
      <c r="AN31" s="6">
        <v>7</v>
      </c>
      <c r="AO31" s="6">
        <f t="shared" si="90"/>
        <v>6.7</v>
      </c>
      <c r="AP31" s="6">
        <v>6</v>
      </c>
      <c r="AQ31" s="6"/>
      <c r="AR31" s="24">
        <f t="shared" si="91"/>
        <v>6.4</v>
      </c>
      <c r="AS31" s="10"/>
      <c r="AT31" s="6"/>
      <c r="AU31" s="6">
        <f t="shared" si="92"/>
        <v>0</v>
      </c>
      <c r="AV31" s="6"/>
      <c r="AW31" s="6"/>
      <c r="AX31" s="10">
        <f t="shared" si="93"/>
        <v>0</v>
      </c>
      <c r="AY31" s="56">
        <f t="shared" si="94"/>
        <v>6.35</v>
      </c>
      <c r="AZ31" s="33">
        <v>10</v>
      </c>
      <c r="BA31" s="6">
        <v>9</v>
      </c>
      <c r="BB31" s="6">
        <v>7</v>
      </c>
      <c r="BC31" s="6">
        <v>7</v>
      </c>
      <c r="BD31" s="6">
        <f t="shared" si="161"/>
        <v>7.8</v>
      </c>
      <c r="BE31" s="6">
        <v>7</v>
      </c>
      <c r="BF31" s="11"/>
      <c r="BG31" s="24">
        <f t="shared" si="95"/>
        <v>7.4</v>
      </c>
      <c r="BH31" s="10"/>
      <c r="BI31" s="10"/>
      <c r="BJ31" s="10"/>
      <c r="BK31" s="6"/>
      <c r="BL31" s="8">
        <f t="shared" si="130"/>
        <v>0</v>
      </c>
      <c r="BM31" s="6"/>
      <c r="BN31" s="6"/>
      <c r="BO31" s="10">
        <f t="shared" si="96"/>
        <v>0</v>
      </c>
      <c r="BP31" s="56">
        <f t="shared" si="97"/>
        <v>7.4</v>
      </c>
      <c r="BQ31" s="32">
        <v>8</v>
      </c>
      <c r="BR31" s="1">
        <v>8</v>
      </c>
      <c r="BS31" s="1">
        <f t="shared" si="98"/>
        <v>8</v>
      </c>
      <c r="BT31" s="1">
        <v>5</v>
      </c>
      <c r="BU31" s="4"/>
      <c r="BV31" s="24">
        <f t="shared" si="99"/>
        <v>6.5</v>
      </c>
      <c r="BW31" s="10"/>
      <c r="BX31" s="6"/>
      <c r="BY31" s="6">
        <f t="shared" si="100"/>
        <v>0</v>
      </c>
      <c r="BZ31" s="6"/>
      <c r="CA31" s="6"/>
      <c r="CB31" s="10">
        <f t="shared" si="101"/>
        <v>0</v>
      </c>
      <c r="CC31" s="56">
        <f t="shared" si="102"/>
        <v>6.5</v>
      </c>
      <c r="CD31" s="33">
        <v>6</v>
      </c>
      <c r="CE31" s="6">
        <v>6</v>
      </c>
      <c r="CF31" s="6">
        <v>4</v>
      </c>
      <c r="CG31" s="6">
        <v>4</v>
      </c>
      <c r="CH31" s="6">
        <f t="shared" si="159"/>
        <v>4.7</v>
      </c>
      <c r="CI31" s="6">
        <v>3</v>
      </c>
      <c r="CJ31" s="6">
        <v>8</v>
      </c>
      <c r="CK31" s="24">
        <f t="shared" si="103"/>
        <v>6.4</v>
      </c>
      <c r="CL31" s="10"/>
      <c r="CM31" s="6"/>
      <c r="CN31" s="6">
        <f t="shared" si="104"/>
        <v>0</v>
      </c>
      <c r="CO31" s="6"/>
      <c r="CP31" s="6"/>
      <c r="CQ31" s="10">
        <f t="shared" si="105"/>
        <v>0</v>
      </c>
      <c r="CR31" s="56">
        <f t="shared" si="106"/>
        <v>6.35</v>
      </c>
      <c r="CS31" s="1">
        <v>10</v>
      </c>
      <c r="CT31" s="1">
        <v>8</v>
      </c>
      <c r="CU31" s="1">
        <f t="shared" si="158"/>
        <v>8.6999999999999993</v>
      </c>
      <c r="CV31" s="1">
        <v>7</v>
      </c>
      <c r="CW31" s="11"/>
      <c r="CX31" s="24">
        <f t="shared" si="31"/>
        <v>7.9</v>
      </c>
      <c r="CY31" s="10"/>
      <c r="CZ31" s="6"/>
      <c r="DA31" s="6">
        <f t="shared" si="146"/>
        <v>0</v>
      </c>
      <c r="DB31" s="6"/>
      <c r="DC31" s="6"/>
      <c r="DD31" s="10">
        <f t="shared" si="147"/>
        <v>0</v>
      </c>
      <c r="DE31" s="56">
        <f t="shared" si="34"/>
        <v>7.85</v>
      </c>
      <c r="DF31" s="33">
        <v>7</v>
      </c>
      <c r="DG31" s="1">
        <v>5</v>
      </c>
      <c r="DH31" s="6">
        <f t="shared" si="35"/>
        <v>5.7</v>
      </c>
      <c r="DI31" s="6">
        <v>9</v>
      </c>
      <c r="DJ31" s="11"/>
      <c r="DK31" s="24">
        <f t="shared" si="36"/>
        <v>7.4</v>
      </c>
      <c r="DL31" s="10"/>
      <c r="DM31" s="6"/>
      <c r="DN31" s="6">
        <f t="shared" si="37"/>
        <v>0</v>
      </c>
      <c r="DO31" s="6"/>
      <c r="DP31" s="6"/>
      <c r="DQ31" s="10">
        <f t="shared" si="38"/>
        <v>0</v>
      </c>
      <c r="DR31" s="56">
        <f t="shared" si="39"/>
        <v>7.35</v>
      </c>
      <c r="DS31" s="1">
        <v>6</v>
      </c>
      <c r="DT31" s="1">
        <v>6</v>
      </c>
      <c r="DU31" s="1">
        <f t="shared" si="110"/>
        <v>6</v>
      </c>
      <c r="DV31" s="1">
        <v>7</v>
      </c>
      <c r="DW31" s="4"/>
      <c r="DX31" s="24">
        <f t="shared" si="111"/>
        <v>6.5</v>
      </c>
      <c r="DY31" s="10"/>
      <c r="DZ31" s="6"/>
      <c r="EA31" s="6">
        <f t="shared" si="112"/>
        <v>0</v>
      </c>
      <c r="EB31" s="6"/>
      <c r="EC31" s="6"/>
      <c r="ED31" s="10">
        <f t="shared" si="113"/>
        <v>0</v>
      </c>
      <c r="EE31" s="56">
        <f t="shared" si="114"/>
        <v>6.5</v>
      </c>
      <c r="EF31" s="3">
        <v>7</v>
      </c>
      <c r="EG31" s="3">
        <v>8</v>
      </c>
      <c r="EH31" s="3">
        <f t="shared" si="115"/>
        <v>7.666666666666667</v>
      </c>
      <c r="EI31" s="3">
        <v>5</v>
      </c>
      <c r="EJ31" s="3"/>
      <c r="EK31" s="24">
        <f t="shared" si="76"/>
        <v>6.3</v>
      </c>
      <c r="EL31" s="10"/>
      <c r="EM31" s="6"/>
      <c r="EN31" s="6">
        <f t="shared" si="148"/>
        <v>0</v>
      </c>
      <c r="EO31" s="6"/>
      <c r="EP31" s="6"/>
      <c r="EQ31" s="10">
        <f t="shared" si="77"/>
        <v>0</v>
      </c>
      <c r="ER31" s="56">
        <f t="shared" si="149"/>
        <v>6.3333333333333339</v>
      </c>
      <c r="ES31" s="1">
        <v>7</v>
      </c>
      <c r="ET31" s="1">
        <v>8</v>
      </c>
      <c r="EU31" s="1">
        <f t="shared" si="118"/>
        <v>7.666666666666667</v>
      </c>
      <c r="EV31" s="3">
        <v>6</v>
      </c>
      <c r="EW31" s="11"/>
      <c r="EX31" s="24">
        <f t="shared" si="132"/>
        <v>6.8</v>
      </c>
      <c r="EY31" s="10"/>
      <c r="EZ31" s="6"/>
      <c r="FA31" s="6">
        <f t="shared" si="119"/>
        <v>0</v>
      </c>
      <c r="FB31" s="6"/>
      <c r="FC31" s="6"/>
      <c r="FD31" s="10">
        <f t="shared" si="133"/>
        <v>0</v>
      </c>
      <c r="FE31" s="56">
        <f t="shared" si="120"/>
        <v>6.8333333333333339</v>
      </c>
      <c r="FF31" s="1">
        <v>5</v>
      </c>
      <c r="FG31" s="1">
        <v>6</v>
      </c>
      <c r="FH31" s="1">
        <f t="shared" si="126"/>
        <v>5.666666666666667</v>
      </c>
      <c r="FI31" s="4">
        <v>5</v>
      </c>
      <c r="FJ31" s="4"/>
      <c r="FK31" s="24">
        <f t="shared" si="134"/>
        <v>5.3</v>
      </c>
      <c r="FL31" s="10"/>
      <c r="FM31" s="6"/>
      <c r="FN31" s="6">
        <f t="shared" si="121"/>
        <v>0</v>
      </c>
      <c r="FO31" s="6"/>
      <c r="FP31" s="6"/>
      <c r="FQ31" s="10">
        <f t="shared" si="78"/>
        <v>0</v>
      </c>
      <c r="FR31" s="56">
        <f t="shared" si="125"/>
        <v>5.3333333333333339</v>
      </c>
      <c r="FS31" s="28">
        <v>8</v>
      </c>
      <c r="FT31" s="28">
        <v>8</v>
      </c>
      <c r="FU31" s="6">
        <f t="shared" si="150"/>
        <v>8</v>
      </c>
      <c r="FV31" s="6">
        <v>6</v>
      </c>
      <c r="FW31" s="11"/>
      <c r="FX31" s="24">
        <f t="shared" si="79"/>
        <v>7</v>
      </c>
      <c r="FY31" s="10"/>
      <c r="FZ31" s="6"/>
      <c r="GA31" s="6">
        <f t="shared" si="151"/>
        <v>0</v>
      </c>
      <c r="GB31" s="6"/>
      <c r="GC31" s="6"/>
      <c r="GD31" s="10">
        <f t="shared" si="80"/>
        <v>0</v>
      </c>
      <c r="GE31" s="56">
        <f t="shared" si="152"/>
        <v>7</v>
      </c>
      <c r="GF31" s="182">
        <v>8</v>
      </c>
      <c r="GG31" s="182">
        <v>8</v>
      </c>
      <c r="GH31" s="6">
        <f t="shared" si="135"/>
        <v>8</v>
      </c>
      <c r="GI31" s="6">
        <v>7</v>
      </c>
      <c r="GJ31" s="6"/>
      <c r="GK31" s="24">
        <f t="shared" si="136"/>
        <v>7.5</v>
      </c>
      <c r="GL31" s="10"/>
      <c r="GM31" s="6"/>
      <c r="GN31" s="6">
        <f t="shared" si="137"/>
        <v>0</v>
      </c>
      <c r="GO31" s="6"/>
      <c r="GP31" s="6"/>
      <c r="GQ31" s="10">
        <f t="shared" si="138"/>
        <v>0</v>
      </c>
      <c r="GR31" s="56">
        <f t="shared" si="139"/>
        <v>7.5</v>
      </c>
      <c r="GS31" s="28"/>
      <c r="GT31" s="28"/>
      <c r="GU31" s="6">
        <f t="shared" si="153"/>
        <v>0</v>
      </c>
      <c r="GV31" s="6"/>
      <c r="GW31" s="11"/>
      <c r="GX31" s="24">
        <f t="shared" si="154"/>
        <v>0</v>
      </c>
      <c r="GY31" s="10"/>
      <c r="GZ31" s="6"/>
      <c r="HA31" s="6">
        <f t="shared" si="155"/>
        <v>0</v>
      </c>
      <c r="HB31" s="6"/>
      <c r="HC31" s="6"/>
      <c r="HD31" s="10">
        <f t="shared" si="156"/>
        <v>0</v>
      </c>
      <c r="HE31" s="56">
        <f t="shared" si="157"/>
        <v>0</v>
      </c>
      <c r="HF31" s="2">
        <f t="shared" si="140"/>
        <v>6.3</v>
      </c>
      <c r="HG31" s="83" t="str">
        <f t="shared" si="141"/>
        <v>TB KHÁ</v>
      </c>
    </row>
    <row r="32" spans="1:215" s="113" customFormat="1" ht="21" customHeight="1">
      <c r="A32" s="25">
        <v>23</v>
      </c>
      <c r="B32" s="166" t="s">
        <v>61</v>
      </c>
      <c r="C32" s="123" t="s">
        <v>81</v>
      </c>
      <c r="D32" s="123" t="str">
        <f t="shared" si="127"/>
        <v>123MR2615</v>
      </c>
      <c r="E32" s="127" t="s">
        <v>288</v>
      </c>
      <c r="F32" s="128" t="s">
        <v>287</v>
      </c>
      <c r="G32" s="167" t="s">
        <v>286</v>
      </c>
      <c r="H32" s="77">
        <v>7</v>
      </c>
      <c r="I32" s="6">
        <v>6</v>
      </c>
      <c r="J32" s="6">
        <v>6</v>
      </c>
      <c r="K32" s="6">
        <v>6</v>
      </c>
      <c r="L32" s="8">
        <f t="shared" si="128"/>
        <v>6.2</v>
      </c>
      <c r="M32" s="6">
        <v>7</v>
      </c>
      <c r="N32" s="11"/>
      <c r="O32" s="24">
        <f t="shared" si="81"/>
        <v>6.6</v>
      </c>
      <c r="P32" s="10"/>
      <c r="Q32" s="10"/>
      <c r="R32" s="10"/>
      <c r="S32" s="6"/>
      <c r="T32" s="6">
        <f t="shared" si="82"/>
        <v>0</v>
      </c>
      <c r="U32" s="6"/>
      <c r="V32" s="6"/>
      <c r="W32" s="10">
        <f t="shared" si="83"/>
        <v>0</v>
      </c>
      <c r="X32" s="56">
        <f t="shared" si="84"/>
        <v>6.6</v>
      </c>
      <c r="Y32" s="71">
        <v>6</v>
      </c>
      <c r="Z32" s="6">
        <v>8</v>
      </c>
      <c r="AA32" s="1">
        <f>ROUND((Z32*2+Y32)/3,1)</f>
        <v>7.3</v>
      </c>
      <c r="AB32" s="1">
        <v>6</v>
      </c>
      <c r="AC32" s="11"/>
      <c r="AD32" s="24">
        <f t="shared" si="142"/>
        <v>6.7</v>
      </c>
      <c r="AE32" s="10"/>
      <c r="AF32" s="6"/>
      <c r="AG32" s="6">
        <f t="shared" si="143"/>
        <v>0</v>
      </c>
      <c r="AH32" s="6"/>
      <c r="AI32" s="6"/>
      <c r="AJ32" s="10">
        <f t="shared" si="144"/>
        <v>0</v>
      </c>
      <c r="AK32" s="56">
        <f t="shared" si="145"/>
        <v>6.65</v>
      </c>
      <c r="AL32" s="33">
        <v>7</v>
      </c>
      <c r="AM32" s="28"/>
      <c r="AN32" s="6">
        <v>8</v>
      </c>
      <c r="AO32" s="6">
        <f t="shared" si="90"/>
        <v>7.7</v>
      </c>
      <c r="AP32" s="6">
        <v>6</v>
      </c>
      <c r="AQ32" s="6"/>
      <c r="AR32" s="24">
        <f t="shared" si="91"/>
        <v>6.9</v>
      </c>
      <c r="AS32" s="10"/>
      <c r="AT32" s="6"/>
      <c r="AU32" s="6">
        <f t="shared" si="92"/>
        <v>0</v>
      </c>
      <c r="AV32" s="6"/>
      <c r="AW32" s="6"/>
      <c r="AX32" s="10">
        <f t="shared" si="93"/>
        <v>0</v>
      </c>
      <c r="AY32" s="56">
        <f t="shared" si="94"/>
        <v>6.85</v>
      </c>
      <c r="AZ32" s="33">
        <v>10</v>
      </c>
      <c r="BA32" s="6">
        <v>10</v>
      </c>
      <c r="BB32" s="6">
        <v>8</v>
      </c>
      <c r="BC32" s="6">
        <v>9</v>
      </c>
      <c r="BD32" s="6">
        <f t="shared" si="161"/>
        <v>9</v>
      </c>
      <c r="BE32" s="6">
        <v>7</v>
      </c>
      <c r="BF32" s="11"/>
      <c r="BG32" s="24">
        <f t="shared" si="95"/>
        <v>8</v>
      </c>
      <c r="BH32" s="10"/>
      <c r="BI32" s="10"/>
      <c r="BJ32" s="10"/>
      <c r="BK32" s="6"/>
      <c r="BL32" s="8">
        <f t="shared" si="130"/>
        <v>0</v>
      </c>
      <c r="BM32" s="6"/>
      <c r="BN32" s="6"/>
      <c r="BO32" s="10">
        <f t="shared" si="96"/>
        <v>0</v>
      </c>
      <c r="BP32" s="56">
        <f t="shared" si="97"/>
        <v>8</v>
      </c>
      <c r="BQ32" s="32">
        <v>8.5</v>
      </c>
      <c r="BR32" s="1">
        <v>8.5</v>
      </c>
      <c r="BS32" s="1">
        <f t="shared" si="98"/>
        <v>8.5</v>
      </c>
      <c r="BT32" s="1">
        <v>6</v>
      </c>
      <c r="BU32" s="4"/>
      <c r="BV32" s="24">
        <f t="shared" si="99"/>
        <v>7.3</v>
      </c>
      <c r="BW32" s="10"/>
      <c r="BX32" s="6"/>
      <c r="BY32" s="6">
        <f t="shared" si="100"/>
        <v>0</v>
      </c>
      <c r="BZ32" s="6"/>
      <c r="CA32" s="6"/>
      <c r="CB32" s="10">
        <f t="shared" si="101"/>
        <v>0</v>
      </c>
      <c r="CC32" s="56">
        <f t="shared" si="102"/>
        <v>7.25</v>
      </c>
      <c r="CD32" s="33">
        <v>7</v>
      </c>
      <c r="CE32" s="6">
        <v>7</v>
      </c>
      <c r="CF32" s="6">
        <v>7</v>
      </c>
      <c r="CG32" s="6">
        <v>7</v>
      </c>
      <c r="CH32" s="6">
        <f t="shared" si="159"/>
        <v>7</v>
      </c>
      <c r="CI32" s="6">
        <v>4.5</v>
      </c>
      <c r="CJ32" s="6"/>
      <c r="CK32" s="24">
        <f t="shared" si="103"/>
        <v>5.8</v>
      </c>
      <c r="CL32" s="10"/>
      <c r="CM32" s="6"/>
      <c r="CN32" s="6">
        <f t="shared" si="104"/>
        <v>0</v>
      </c>
      <c r="CO32" s="6"/>
      <c r="CP32" s="6"/>
      <c r="CQ32" s="10">
        <f t="shared" si="105"/>
        <v>0</v>
      </c>
      <c r="CR32" s="56">
        <f t="shared" si="106"/>
        <v>5.75</v>
      </c>
      <c r="CS32" s="1">
        <v>9</v>
      </c>
      <c r="CT32" s="1">
        <v>8</v>
      </c>
      <c r="CU32" s="1">
        <f t="shared" si="158"/>
        <v>8.3000000000000007</v>
      </c>
      <c r="CV32" s="1">
        <v>7</v>
      </c>
      <c r="CW32" s="11"/>
      <c r="CX32" s="24">
        <f t="shared" si="31"/>
        <v>7.7</v>
      </c>
      <c r="CY32" s="10"/>
      <c r="CZ32" s="6"/>
      <c r="DA32" s="6">
        <f t="shared" si="146"/>
        <v>0</v>
      </c>
      <c r="DB32" s="6"/>
      <c r="DC32" s="6"/>
      <c r="DD32" s="10">
        <f t="shared" si="147"/>
        <v>0</v>
      </c>
      <c r="DE32" s="56">
        <f t="shared" si="34"/>
        <v>7.65</v>
      </c>
      <c r="DF32" s="33">
        <v>7</v>
      </c>
      <c r="DG32" s="43">
        <v>6</v>
      </c>
      <c r="DH32" s="6">
        <f t="shared" si="35"/>
        <v>6.3</v>
      </c>
      <c r="DI32" s="43">
        <v>9</v>
      </c>
      <c r="DJ32" s="11"/>
      <c r="DK32" s="24">
        <f t="shared" si="36"/>
        <v>7.7</v>
      </c>
      <c r="DL32" s="10"/>
      <c r="DM32" s="6"/>
      <c r="DN32" s="6">
        <f t="shared" si="37"/>
        <v>0</v>
      </c>
      <c r="DO32" s="6"/>
      <c r="DP32" s="6"/>
      <c r="DQ32" s="10">
        <f t="shared" si="38"/>
        <v>0</v>
      </c>
      <c r="DR32" s="56">
        <f t="shared" si="39"/>
        <v>7.65</v>
      </c>
      <c r="DS32" s="1">
        <v>8</v>
      </c>
      <c r="DT32" s="1">
        <v>8</v>
      </c>
      <c r="DU32" s="1">
        <f t="shared" si="110"/>
        <v>8</v>
      </c>
      <c r="DV32" s="1">
        <v>8</v>
      </c>
      <c r="DW32" s="4"/>
      <c r="DX32" s="24">
        <f t="shared" si="111"/>
        <v>8</v>
      </c>
      <c r="DY32" s="10"/>
      <c r="DZ32" s="6"/>
      <c r="EA32" s="6">
        <f t="shared" si="112"/>
        <v>0</v>
      </c>
      <c r="EB32" s="6"/>
      <c r="EC32" s="6"/>
      <c r="ED32" s="10">
        <f t="shared" si="113"/>
        <v>0</v>
      </c>
      <c r="EE32" s="56">
        <f t="shared" si="114"/>
        <v>8</v>
      </c>
      <c r="EF32" s="3">
        <v>8</v>
      </c>
      <c r="EG32" s="3">
        <v>8</v>
      </c>
      <c r="EH32" s="3">
        <f t="shared" si="115"/>
        <v>8</v>
      </c>
      <c r="EI32" s="3">
        <v>6</v>
      </c>
      <c r="EJ32" s="3"/>
      <c r="EK32" s="24">
        <f t="shared" si="76"/>
        <v>7</v>
      </c>
      <c r="EL32" s="10"/>
      <c r="EM32" s="6"/>
      <c r="EN32" s="6">
        <f t="shared" si="148"/>
        <v>0</v>
      </c>
      <c r="EO32" s="6"/>
      <c r="EP32" s="6"/>
      <c r="EQ32" s="10">
        <f t="shared" si="77"/>
        <v>0</v>
      </c>
      <c r="ER32" s="56">
        <f t="shared" si="149"/>
        <v>7</v>
      </c>
      <c r="ES32" s="1">
        <v>9</v>
      </c>
      <c r="ET32" s="1">
        <v>8</v>
      </c>
      <c r="EU32" s="1">
        <f t="shared" si="118"/>
        <v>8.3333333333333339</v>
      </c>
      <c r="EV32" s="3">
        <v>8</v>
      </c>
      <c r="EW32" s="11"/>
      <c r="EX32" s="24">
        <f t="shared" si="132"/>
        <v>8.1999999999999993</v>
      </c>
      <c r="EY32" s="10"/>
      <c r="EZ32" s="6"/>
      <c r="FA32" s="6">
        <f t="shared" si="119"/>
        <v>0</v>
      </c>
      <c r="FB32" s="6"/>
      <c r="FC32" s="6"/>
      <c r="FD32" s="10">
        <f t="shared" si="133"/>
        <v>0</v>
      </c>
      <c r="FE32" s="56">
        <f t="shared" si="120"/>
        <v>8.1666666666666679</v>
      </c>
      <c r="FF32" s="54">
        <v>8</v>
      </c>
      <c r="FG32" s="54">
        <v>6</v>
      </c>
      <c r="FH32" s="54">
        <f t="shared" si="126"/>
        <v>6.666666666666667</v>
      </c>
      <c r="FI32" s="61">
        <v>0</v>
      </c>
      <c r="FJ32" s="61">
        <v>6</v>
      </c>
      <c r="FK32" s="55">
        <f t="shared" si="134"/>
        <v>6.3</v>
      </c>
      <c r="FL32" s="10"/>
      <c r="FM32" s="6"/>
      <c r="FN32" s="6">
        <f t="shared" si="121"/>
        <v>0</v>
      </c>
      <c r="FO32" s="6"/>
      <c r="FP32" s="6"/>
      <c r="FQ32" s="10">
        <f t="shared" si="78"/>
        <v>0</v>
      </c>
      <c r="FR32" s="55">
        <f t="shared" si="125"/>
        <v>6.3333333333333339</v>
      </c>
      <c r="FS32" s="28">
        <v>8</v>
      </c>
      <c r="FT32" s="28">
        <v>7</v>
      </c>
      <c r="FU32" s="6">
        <f t="shared" si="150"/>
        <v>7.3</v>
      </c>
      <c r="FV32" s="6">
        <v>7</v>
      </c>
      <c r="FW32" s="11"/>
      <c r="FX32" s="24">
        <f t="shared" si="79"/>
        <v>7.2</v>
      </c>
      <c r="FY32" s="10"/>
      <c r="FZ32" s="6"/>
      <c r="GA32" s="6">
        <f t="shared" si="151"/>
        <v>0</v>
      </c>
      <c r="GB32" s="6"/>
      <c r="GC32" s="6"/>
      <c r="GD32" s="10">
        <f t="shared" si="80"/>
        <v>0</v>
      </c>
      <c r="GE32" s="56">
        <f t="shared" si="152"/>
        <v>7.15</v>
      </c>
      <c r="GF32" s="182">
        <v>8</v>
      </c>
      <c r="GG32" s="182">
        <v>8</v>
      </c>
      <c r="GH32" s="6">
        <f t="shared" si="135"/>
        <v>8</v>
      </c>
      <c r="GI32" s="6">
        <v>7</v>
      </c>
      <c r="GJ32" s="6"/>
      <c r="GK32" s="24">
        <f t="shared" si="136"/>
        <v>7.5</v>
      </c>
      <c r="GL32" s="10"/>
      <c r="GM32" s="6"/>
      <c r="GN32" s="6">
        <f t="shared" si="137"/>
        <v>0</v>
      </c>
      <c r="GO32" s="6"/>
      <c r="GP32" s="6"/>
      <c r="GQ32" s="10">
        <f t="shared" si="138"/>
        <v>0</v>
      </c>
      <c r="GR32" s="56">
        <f t="shared" si="139"/>
        <v>7.5</v>
      </c>
      <c r="GS32" s="28"/>
      <c r="GT32" s="28"/>
      <c r="GU32" s="6">
        <f t="shared" si="153"/>
        <v>0</v>
      </c>
      <c r="GV32" s="6"/>
      <c r="GW32" s="11"/>
      <c r="GX32" s="24">
        <f t="shared" si="154"/>
        <v>0</v>
      </c>
      <c r="GY32" s="10"/>
      <c r="GZ32" s="6"/>
      <c r="HA32" s="6">
        <f t="shared" si="155"/>
        <v>0</v>
      </c>
      <c r="HB32" s="6"/>
      <c r="HC32" s="6"/>
      <c r="HD32" s="10">
        <f t="shared" si="156"/>
        <v>0</v>
      </c>
      <c r="HE32" s="56">
        <f t="shared" si="157"/>
        <v>0</v>
      </c>
      <c r="HF32" s="2">
        <f t="shared" si="140"/>
        <v>6.8</v>
      </c>
      <c r="HG32" s="83" t="str">
        <f t="shared" si="141"/>
        <v>TB KHÁ</v>
      </c>
    </row>
    <row r="33" spans="1:215" s="113" customFormat="1" ht="21" customHeight="1">
      <c r="A33" s="25">
        <v>24</v>
      </c>
      <c r="B33" s="166" t="s">
        <v>61</v>
      </c>
      <c r="C33" s="123" t="s">
        <v>82</v>
      </c>
      <c r="D33" s="123" t="str">
        <f t="shared" si="127"/>
        <v>123MR2616</v>
      </c>
      <c r="E33" s="127" t="s">
        <v>285</v>
      </c>
      <c r="F33" s="128" t="s">
        <v>190</v>
      </c>
      <c r="G33" s="170">
        <v>34236</v>
      </c>
      <c r="H33" s="77"/>
      <c r="I33" s="6"/>
      <c r="J33" s="6"/>
      <c r="K33" s="6"/>
      <c r="L33" s="8">
        <f t="shared" si="128"/>
        <v>0</v>
      </c>
      <c r="M33" s="6"/>
      <c r="N33" s="11"/>
      <c r="O33" s="24">
        <f t="shared" si="81"/>
        <v>0</v>
      </c>
      <c r="P33" s="10"/>
      <c r="Q33" s="10"/>
      <c r="R33" s="10"/>
      <c r="S33" s="6"/>
      <c r="T33" s="6">
        <f t="shared" si="82"/>
        <v>0</v>
      </c>
      <c r="U33" s="6"/>
      <c r="V33" s="6"/>
      <c r="W33" s="10">
        <f t="shared" si="83"/>
        <v>0</v>
      </c>
      <c r="X33" s="56">
        <f t="shared" si="84"/>
        <v>0</v>
      </c>
      <c r="Y33" s="71">
        <v>5</v>
      </c>
      <c r="Z33" s="6">
        <v>5</v>
      </c>
      <c r="AA33" s="1">
        <f>ROUND((Z33*2+Y33)/3,1)</f>
        <v>5</v>
      </c>
      <c r="AB33" s="1">
        <v>5</v>
      </c>
      <c r="AC33" s="11"/>
      <c r="AD33" s="24">
        <f t="shared" si="142"/>
        <v>5</v>
      </c>
      <c r="AE33" s="10"/>
      <c r="AF33" s="6"/>
      <c r="AG33" s="6">
        <f t="shared" si="143"/>
        <v>0</v>
      </c>
      <c r="AH33" s="6"/>
      <c r="AI33" s="6"/>
      <c r="AJ33" s="10">
        <f t="shared" si="144"/>
        <v>0</v>
      </c>
      <c r="AK33" s="56">
        <f t="shared" si="145"/>
        <v>5</v>
      </c>
      <c r="AL33" s="33">
        <v>6</v>
      </c>
      <c r="AM33" s="28"/>
      <c r="AN33" s="6">
        <v>7</v>
      </c>
      <c r="AO33" s="6">
        <f t="shared" si="90"/>
        <v>6.7</v>
      </c>
      <c r="AP33" s="6">
        <v>6</v>
      </c>
      <c r="AQ33" s="6"/>
      <c r="AR33" s="24">
        <f t="shared" si="91"/>
        <v>6.4</v>
      </c>
      <c r="AS33" s="10"/>
      <c r="AT33" s="6"/>
      <c r="AU33" s="6">
        <f t="shared" si="92"/>
        <v>0</v>
      </c>
      <c r="AV33" s="6"/>
      <c r="AW33" s="6"/>
      <c r="AX33" s="10">
        <f t="shared" si="93"/>
        <v>0</v>
      </c>
      <c r="AY33" s="56">
        <f t="shared" si="94"/>
        <v>6.35</v>
      </c>
      <c r="AZ33" s="33"/>
      <c r="BA33" s="6"/>
      <c r="BB33" s="6"/>
      <c r="BC33" s="6"/>
      <c r="BD33" s="6">
        <f t="shared" si="161"/>
        <v>0</v>
      </c>
      <c r="BE33" s="6"/>
      <c r="BF33" s="11"/>
      <c r="BG33" s="24">
        <f t="shared" si="95"/>
        <v>0</v>
      </c>
      <c r="BH33" s="10"/>
      <c r="BI33" s="10"/>
      <c r="BJ33" s="10"/>
      <c r="BK33" s="6"/>
      <c r="BL33" s="8">
        <f t="shared" si="130"/>
        <v>0</v>
      </c>
      <c r="BM33" s="6"/>
      <c r="BN33" s="6"/>
      <c r="BO33" s="10">
        <f t="shared" si="96"/>
        <v>0</v>
      </c>
      <c r="BP33" s="56">
        <f t="shared" si="97"/>
        <v>0</v>
      </c>
      <c r="BQ33" s="32"/>
      <c r="BR33" s="1"/>
      <c r="BS33" s="1">
        <f t="shared" si="98"/>
        <v>0</v>
      </c>
      <c r="BT33" s="1"/>
      <c r="BU33" s="4"/>
      <c r="BV33" s="24">
        <f t="shared" si="99"/>
        <v>0</v>
      </c>
      <c r="BW33" s="10"/>
      <c r="BX33" s="6"/>
      <c r="BY33" s="6">
        <f t="shared" si="100"/>
        <v>0</v>
      </c>
      <c r="BZ33" s="6"/>
      <c r="CA33" s="6"/>
      <c r="CB33" s="10">
        <f t="shared" si="101"/>
        <v>0</v>
      </c>
      <c r="CC33" s="56">
        <f t="shared" si="102"/>
        <v>0</v>
      </c>
      <c r="CD33" s="33">
        <v>4</v>
      </c>
      <c r="CE33" s="6">
        <v>4</v>
      </c>
      <c r="CF33" s="6">
        <v>3</v>
      </c>
      <c r="CG33" s="6">
        <v>3</v>
      </c>
      <c r="CH33" s="6">
        <f t="shared" si="159"/>
        <v>3.3</v>
      </c>
      <c r="CI33" s="6">
        <v>3.5</v>
      </c>
      <c r="CJ33" s="6">
        <v>8</v>
      </c>
      <c r="CK33" s="24">
        <f t="shared" si="103"/>
        <v>5.7</v>
      </c>
      <c r="CL33" s="10"/>
      <c r="CM33" s="6"/>
      <c r="CN33" s="6">
        <f t="shared" si="104"/>
        <v>0</v>
      </c>
      <c r="CO33" s="6"/>
      <c r="CP33" s="6"/>
      <c r="CQ33" s="10">
        <f t="shared" si="105"/>
        <v>0</v>
      </c>
      <c r="CR33" s="56">
        <f t="shared" si="106"/>
        <v>5.65</v>
      </c>
      <c r="CS33" s="1"/>
      <c r="CT33" s="1"/>
      <c r="CU33" s="1">
        <f t="shared" si="158"/>
        <v>0</v>
      </c>
      <c r="CV33" s="1"/>
      <c r="CW33" s="11"/>
      <c r="CX33" s="24">
        <f t="shared" si="31"/>
        <v>0</v>
      </c>
      <c r="CY33" s="10"/>
      <c r="CZ33" s="6"/>
      <c r="DA33" s="6">
        <f t="shared" si="146"/>
        <v>0</v>
      </c>
      <c r="DB33" s="6"/>
      <c r="DC33" s="6"/>
      <c r="DD33" s="10">
        <f t="shared" si="147"/>
        <v>0</v>
      </c>
      <c r="DE33" s="56">
        <f t="shared" si="34"/>
        <v>0</v>
      </c>
      <c r="DF33" s="33"/>
      <c r="DG33" s="43"/>
      <c r="DH33" s="6">
        <f t="shared" si="35"/>
        <v>0</v>
      </c>
      <c r="DI33" s="43"/>
      <c r="DJ33" s="11"/>
      <c r="DK33" s="24">
        <f t="shared" si="36"/>
        <v>0</v>
      </c>
      <c r="DL33" s="10"/>
      <c r="DM33" s="6"/>
      <c r="DN33" s="6">
        <f t="shared" si="37"/>
        <v>0</v>
      </c>
      <c r="DO33" s="6"/>
      <c r="DP33" s="6"/>
      <c r="DQ33" s="10">
        <f t="shared" si="38"/>
        <v>0</v>
      </c>
      <c r="DR33" s="56">
        <f t="shared" si="39"/>
        <v>0</v>
      </c>
      <c r="DS33" s="54">
        <v>4</v>
      </c>
      <c r="DT33" s="54">
        <v>5</v>
      </c>
      <c r="DU33" s="54">
        <f t="shared" si="110"/>
        <v>4.666666666666667</v>
      </c>
      <c r="DV33" s="54">
        <v>4</v>
      </c>
      <c r="DW33" s="54">
        <v>6</v>
      </c>
      <c r="DX33" s="55">
        <f t="shared" si="111"/>
        <v>5.3</v>
      </c>
      <c r="DY33" s="10"/>
      <c r="DZ33" s="6"/>
      <c r="EA33" s="6">
        <f t="shared" si="112"/>
        <v>0</v>
      </c>
      <c r="EB33" s="6"/>
      <c r="EC33" s="6"/>
      <c r="ED33" s="10">
        <f t="shared" si="113"/>
        <v>0</v>
      </c>
      <c r="EE33" s="55">
        <f t="shared" si="114"/>
        <v>5.3333333333333339</v>
      </c>
      <c r="EF33" s="3">
        <v>8</v>
      </c>
      <c r="EG33" s="3">
        <v>8</v>
      </c>
      <c r="EH33" s="3">
        <f t="shared" si="115"/>
        <v>8</v>
      </c>
      <c r="EI33" s="3">
        <v>5</v>
      </c>
      <c r="EJ33" s="3"/>
      <c r="EK33" s="24">
        <f t="shared" si="76"/>
        <v>6.5</v>
      </c>
      <c r="EL33" s="10"/>
      <c r="EM33" s="6"/>
      <c r="EN33" s="6">
        <f t="shared" si="148"/>
        <v>0</v>
      </c>
      <c r="EO33" s="6"/>
      <c r="EP33" s="6"/>
      <c r="EQ33" s="10">
        <f t="shared" si="77"/>
        <v>0</v>
      </c>
      <c r="ER33" s="56">
        <f t="shared" si="149"/>
        <v>6.5</v>
      </c>
      <c r="ES33" s="1">
        <v>6</v>
      </c>
      <c r="ET33" s="1">
        <v>8</v>
      </c>
      <c r="EU33" s="1">
        <f t="shared" si="118"/>
        <v>7.333333333333333</v>
      </c>
      <c r="EV33" s="3">
        <v>6</v>
      </c>
      <c r="EW33" s="11"/>
      <c r="EX33" s="24">
        <f t="shared" si="132"/>
        <v>6.7</v>
      </c>
      <c r="EY33" s="10"/>
      <c r="EZ33" s="6"/>
      <c r="FA33" s="6">
        <f t="shared" si="119"/>
        <v>0</v>
      </c>
      <c r="FB33" s="6"/>
      <c r="FC33" s="6"/>
      <c r="FD33" s="10">
        <f t="shared" si="133"/>
        <v>0</v>
      </c>
      <c r="FE33" s="56">
        <f t="shared" si="120"/>
        <v>6.6666666666666661</v>
      </c>
      <c r="FF33" s="54">
        <v>6</v>
      </c>
      <c r="FG33" s="54">
        <v>6</v>
      </c>
      <c r="FH33" s="54">
        <f t="shared" si="126"/>
        <v>6</v>
      </c>
      <c r="FI33" s="61">
        <v>0</v>
      </c>
      <c r="FJ33" s="61">
        <v>6</v>
      </c>
      <c r="FK33" s="55">
        <f t="shared" si="134"/>
        <v>6</v>
      </c>
      <c r="FL33" s="10"/>
      <c r="FM33" s="6"/>
      <c r="FN33" s="6">
        <f t="shared" si="121"/>
        <v>0</v>
      </c>
      <c r="FO33" s="6"/>
      <c r="FP33" s="6"/>
      <c r="FQ33" s="10">
        <f t="shared" si="78"/>
        <v>0</v>
      </c>
      <c r="FR33" s="55">
        <f t="shared" si="125"/>
        <v>6</v>
      </c>
      <c r="FS33" s="28">
        <v>5</v>
      </c>
      <c r="FT33" s="28"/>
      <c r="FU33" s="6">
        <f t="shared" si="150"/>
        <v>1.7</v>
      </c>
      <c r="FV33" s="6"/>
      <c r="FW33" s="11"/>
      <c r="FX33" s="24">
        <f t="shared" si="79"/>
        <v>0.9</v>
      </c>
      <c r="FY33" s="10"/>
      <c r="FZ33" s="6"/>
      <c r="GA33" s="6">
        <f t="shared" si="151"/>
        <v>0</v>
      </c>
      <c r="GB33" s="6"/>
      <c r="GC33" s="6"/>
      <c r="GD33" s="10">
        <f t="shared" si="80"/>
        <v>0</v>
      </c>
      <c r="GE33" s="56">
        <f t="shared" si="152"/>
        <v>0.85</v>
      </c>
      <c r="GF33" s="183">
        <v>7</v>
      </c>
      <c r="GG33" s="183">
        <v>7</v>
      </c>
      <c r="GH33" s="6">
        <f t="shared" si="135"/>
        <v>7</v>
      </c>
      <c r="GI33" s="9"/>
      <c r="GJ33" s="6"/>
      <c r="GK33" s="24">
        <f t="shared" si="136"/>
        <v>3.5</v>
      </c>
      <c r="GL33" s="10"/>
      <c r="GM33" s="6"/>
      <c r="GN33" s="6">
        <f t="shared" si="137"/>
        <v>0</v>
      </c>
      <c r="GO33" s="6"/>
      <c r="GP33" s="6"/>
      <c r="GQ33" s="10">
        <f t="shared" si="138"/>
        <v>0</v>
      </c>
      <c r="GR33" s="56">
        <f t="shared" si="139"/>
        <v>3.5</v>
      </c>
      <c r="GS33" s="28"/>
      <c r="GT33" s="28"/>
      <c r="GU33" s="6">
        <f t="shared" si="153"/>
        <v>0</v>
      </c>
      <c r="GV33" s="6"/>
      <c r="GW33" s="11"/>
      <c r="GX33" s="24">
        <f t="shared" si="154"/>
        <v>0</v>
      </c>
      <c r="GY33" s="10"/>
      <c r="GZ33" s="6"/>
      <c r="HA33" s="6">
        <f t="shared" si="155"/>
        <v>0</v>
      </c>
      <c r="HB33" s="6"/>
      <c r="HC33" s="6"/>
      <c r="HD33" s="10">
        <f t="shared" si="156"/>
        <v>0</v>
      </c>
      <c r="HE33" s="56">
        <f t="shared" si="157"/>
        <v>0</v>
      </c>
      <c r="HF33" s="2">
        <f t="shared" si="140"/>
        <v>3</v>
      </c>
      <c r="HG33" s="83" t="str">
        <f t="shared" si="141"/>
        <v>KÉM</v>
      </c>
    </row>
    <row r="34" spans="1:215" s="113" customFormat="1" ht="21" customHeight="1">
      <c r="A34" s="25">
        <v>25</v>
      </c>
      <c r="B34" s="166" t="s">
        <v>61</v>
      </c>
      <c r="C34" s="123" t="s">
        <v>83</v>
      </c>
      <c r="D34" s="123" t="str">
        <f t="shared" si="127"/>
        <v>123MR2617</v>
      </c>
      <c r="E34" s="127" t="s">
        <v>192</v>
      </c>
      <c r="F34" s="128" t="s">
        <v>191</v>
      </c>
      <c r="G34" s="170">
        <v>32378</v>
      </c>
      <c r="H34" s="77">
        <v>6</v>
      </c>
      <c r="I34" s="6">
        <v>6</v>
      </c>
      <c r="J34" s="6">
        <v>5</v>
      </c>
      <c r="K34" s="6">
        <v>6</v>
      </c>
      <c r="L34" s="8">
        <f t="shared" si="128"/>
        <v>5.7</v>
      </c>
      <c r="M34" s="6">
        <v>5</v>
      </c>
      <c r="N34" s="11"/>
      <c r="O34" s="24">
        <f t="shared" si="81"/>
        <v>5.4</v>
      </c>
      <c r="P34" s="10"/>
      <c r="Q34" s="10"/>
      <c r="R34" s="10"/>
      <c r="S34" s="6"/>
      <c r="T34" s="6">
        <f t="shared" si="82"/>
        <v>0</v>
      </c>
      <c r="U34" s="6"/>
      <c r="V34" s="6"/>
      <c r="W34" s="10">
        <f t="shared" si="83"/>
        <v>0</v>
      </c>
      <c r="X34" s="56">
        <f t="shared" si="84"/>
        <v>5.35</v>
      </c>
      <c r="Y34" s="71">
        <v>5</v>
      </c>
      <c r="Z34" s="6">
        <v>5</v>
      </c>
      <c r="AA34" s="1">
        <f>ROUND((Z34*2+Y34)/3,1)</f>
        <v>5</v>
      </c>
      <c r="AB34" s="1">
        <v>6</v>
      </c>
      <c r="AC34" s="11"/>
      <c r="AD34" s="24">
        <f t="shared" si="142"/>
        <v>5.5</v>
      </c>
      <c r="AE34" s="10"/>
      <c r="AF34" s="6"/>
      <c r="AG34" s="6">
        <f t="shared" si="143"/>
        <v>0</v>
      </c>
      <c r="AH34" s="6"/>
      <c r="AI34" s="6"/>
      <c r="AJ34" s="10">
        <f t="shared" si="144"/>
        <v>0</v>
      </c>
      <c r="AK34" s="56">
        <f t="shared" si="145"/>
        <v>5.5</v>
      </c>
      <c r="AL34" s="72">
        <v>10</v>
      </c>
      <c r="AM34" s="58"/>
      <c r="AN34" s="54">
        <v>8</v>
      </c>
      <c r="AO34" s="54">
        <f t="shared" si="90"/>
        <v>8.6999999999999993</v>
      </c>
      <c r="AP34" s="54">
        <v>0</v>
      </c>
      <c r="AQ34" s="54">
        <v>5.5</v>
      </c>
      <c r="AR34" s="55">
        <f t="shared" si="91"/>
        <v>7.1</v>
      </c>
      <c r="AS34" s="10"/>
      <c r="AT34" s="6"/>
      <c r="AU34" s="6">
        <f t="shared" si="92"/>
        <v>0</v>
      </c>
      <c r="AV34" s="6"/>
      <c r="AW34" s="6"/>
      <c r="AX34" s="10">
        <f t="shared" si="93"/>
        <v>0</v>
      </c>
      <c r="AY34" s="55">
        <f t="shared" si="94"/>
        <v>7.1</v>
      </c>
      <c r="AZ34" s="33">
        <v>4</v>
      </c>
      <c r="BA34" s="6">
        <v>9</v>
      </c>
      <c r="BB34" s="6">
        <v>5</v>
      </c>
      <c r="BC34" s="6">
        <v>7</v>
      </c>
      <c r="BD34" s="6">
        <f t="shared" si="161"/>
        <v>6.2</v>
      </c>
      <c r="BE34" s="6">
        <v>7</v>
      </c>
      <c r="BF34" s="11"/>
      <c r="BG34" s="24">
        <f t="shared" si="95"/>
        <v>6.6</v>
      </c>
      <c r="BH34" s="10"/>
      <c r="BI34" s="10"/>
      <c r="BJ34" s="10"/>
      <c r="BK34" s="6"/>
      <c r="BL34" s="8">
        <f t="shared" si="130"/>
        <v>0</v>
      </c>
      <c r="BM34" s="6"/>
      <c r="BN34" s="6"/>
      <c r="BO34" s="10">
        <f t="shared" si="96"/>
        <v>0</v>
      </c>
      <c r="BP34" s="56">
        <f t="shared" si="97"/>
        <v>6.6</v>
      </c>
      <c r="BQ34" s="32">
        <v>4</v>
      </c>
      <c r="BR34" s="1">
        <v>7</v>
      </c>
      <c r="BS34" s="1">
        <f t="shared" si="98"/>
        <v>6</v>
      </c>
      <c r="BT34" s="1">
        <v>5</v>
      </c>
      <c r="BU34" s="4"/>
      <c r="BV34" s="24">
        <f t="shared" si="99"/>
        <v>5.5</v>
      </c>
      <c r="BW34" s="10"/>
      <c r="BX34" s="6"/>
      <c r="BY34" s="6">
        <f t="shared" si="100"/>
        <v>0</v>
      </c>
      <c r="BZ34" s="6"/>
      <c r="CA34" s="6"/>
      <c r="CB34" s="10">
        <f t="shared" si="101"/>
        <v>0</v>
      </c>
      <c r="CC34" s="56">
        <f t="shared" si="102"/>
        <v>5.5</v>
      </c>
      <c r="CD34" s="33">
        <v>9</v>
      </c>
      <c r="CE34" s="6"/>
      <c r="CF34" s="6">
        <v>8</v>
      </c>
      <c r="CG34" s="6"/>
      <c r="CH34" s="6">
        <f>ROUND((CF34*2+CD34)/3,1)</f>
        <v>8.3000000000000007</v>
      </c>
      <c r="CI34" s="6">
        <v>8</v>
      </c>
      <c r="CJ34" s="6"/>
      <c r="CK34" s="24">
        <f t="shared" si="103"/>
        <v>8.1999999999999993</v>
      </c>
      <c r="CL34" s="10"/>
      <c r="CM34" s="6"/>
      <c r="CN34" s="6">
        <f t="shared" si="104"/>
        <v>0</v>
      </c>
      <c r="CO34" s="6"/>
      <c r="CP34" s="6"/>
      <c r="CQ34" s="10">
        <f t="shared" si="105"/>
        <v>0</v>
      </c>
      <c r="CR34" s="56">
        <f t="shared" si="106"/>
        <v>8.15</v>
      </c>
      <c r="CS34" s="1">
        <v>6</v>
      </c>
      <c r="CT34" s="1">
        <v>8</v>
      </c>
      <c r="CU34" s="1">
        <f t="shared" si="158"/>
        <v>7.3</v>
      </c>
      <c r="CV34" s="1">
        <v>7</v>
      </c>
      <c r="CW34" s="11"/>
      <c r="CX34" s="24">
        <f t="shared" si="31"/>
        <v>7.2</v>
      </c>
      <c r="CY34" s="10"/>
      <c r="CZ34" s="6"/>
      <c r="DA34" s="6">
        <f t="shared" si="146"/>
        <v>0</v>
      </c>
      <c r="DB34" s="6"/>
      <c r="DC34" s="6"/>
      <c r="DD34" s="10">
        <f t="shared" si="147"/>
        <v>0</v>
      </c>
      <c r="DE34" s="56">
        <f t="shared" si="34"/>
        <v>7.15</v>
      </c>
      <c r="DF34" s="33">
        <v>7</v>
      </c>
      <c r="DG34" s="43">
        <v>6</v>
      </c>
      <c r="DH34" s="6">
        <f t="shared" si="35"/>
        <v>6.3</v>
      </c>
      <c r="DI34" s="43">
        <v>7</v>
      </c>
      <c r="DJ34" s="11"/>
      <c r="DK34" s="24">
        <f t="shared" si="36"/>
        <v>6.7</v>
      </c>
      <c r="DL34" s="10"/>
      <c r="DM34" s="6"/>
      <c r="DN34" s="6">
        <f t="shared" si="37"/>
        <v>0</v>
      </c>
      <c r="DO34" s="6"/>
      <c r="DP34" s="6"/>
      <c r="DQ34" s="10">
        <f t="shared" si="38"/>
        <v>0</v>
      </c>
      <c r="DR34" s="56">
        <f t="shared" si="39"/>
        <v>6.65</v>
      </c>
      <c r="DS34" s="1">
        <v>6</v>
      </c>
      <c r="DT34" s="1">
        <v>5</v>
      </c>
      <c r="DU34" s="1">
        <f t="shared" si="110"/>
        <v>5.333333333333333</v>
      </c>
      <c r="DV34" s="1">
        <v>7</v>
      </c>
      <c r="DW34" s="4"/>
      <c r="DX34" s="24">
        <f t="shared" si="111"/>
        <v>6.2</v>
      </c>
      <c r="DY34" s="10"/>
      <c r="DZ34" s="6"/>
      <c r="EA34" s="6">
        <f t="shared" si="112"/>
        <v>0</v>
      </c>
      <c r="EB34" s="6"/>
      <c r="EC34" s="6"/>
      <c r="ED34" s="10">
        <f t="shared" si="113"/>
        <v>0</v>
      </c>
      <c r="EE34" s="56">
        <f t="shared" si="114"/>
        <v>6.1666666666666661</v>
      </c>
      <c r="EF34" s="3">
        <v>8</v>
      </c>
      <c r="EG34" s="3">
        <v>8</v>
      </c>
      <c r="EH34" s="3">
        <f t="shared" si="115"/>
        <v>8</v>
      </c>
      <c r="EI34" s="3">
        <v>6</v>
      </c>
      <c r="EJ34" s="3"/>
      <c r="EK34" s="24">
        <f t="shared" si="76"/>
        <v>7</v>
      </c>
      <c r="EL34" s="10"/>
      <c r="EM34" s="6"/>
      <c r="EN34" s="6">
        <f t="shared" si="148"/>
        <v>0</v>
      </c>
      <c r="EO34" s="6"/>
      <c r="EP34" s="6"/>
      <c r="EQ34" s="10">
        <f t="shared" si="77"/>
        <v>0</v>
      </c>
      <c r="ER34" s="56">
        <f t="shared" si="149"/>
        <v>7</v>
      </c>
      <c r="ES34" s="1">
        <v>8</v>
      </c>
      <c r="ET34" s="1">
        <v>8</v>
      </c>
      <c r="EU34" s="1">
        <f t="shared" si="118"/>
        <v>8</v>
      </c>
      <c r="EV34" s="3">
        <v>7</v>
      </c>
      <c r="EW34" s="11"/>
      <c r="EX34" s="24">
        <f t="shared" si="132"/>
        <v>7.5</v>
      </c>
      <c r="EY34" s="10"/>
      <c r="EZ34" s="6"/>
      <c r="FA34" s="6">
        <f t="shared" si="119"/>
        <v>0</v>
      </c>
      <c r="FB34" s="6"/>
      <c r="FC34" s="6"/>
      <c r="FD34" s="10">
        <f t="shared" si="133"/>
        <v>0</v>
      </c>
      <c r="FE34" s="56">
        <f t="shared" si="120"/>
        <v>7.5</v>
      </c>
      <c r="FF34" s="54">
        <v>6</v>
      </c>
      <c r="FG34" s="54">
        <v>6</v>
      </c>
      <c r="FH34" s="54">
        <f t="shared" si="126"/>
        <v>6</v>
      </c>
      <c r="FI34" s="61">
        <v>3</v>
      </c>
      <c r="FJ34" s="61">
        <v>7</v>
      </c>
      <c r="FK34" s="55">
        <f t="shared" si="134"/>
        <v>6.5</v>
      </c>
      <c r="FL34" s="10"/>
      <c r="FM34" s="6"/>
      <c r="FN34" s="6">
        <f t="shared" si="121"/>
        <v>0</v>
      </c>
      <c r="FO34" s="6"/>
      <c r="FP34" s="6"/>
      <c r="FQ34" s="10">
        <f t="shared" si="78"/>
        <v>0</v>
      </c>
      <c r="FR34" s="55">
        <f t="shared" si="125"/>
        <v>6.5</v>
      </c>
      <c r="FS34" s="28">
        <v>9</v>
      </c>
      <c r="FT34" s="28">
        <v>7</v>
      </c>
      <c r="FU34" s="6">
        <f t="shared" si="150"/>
        <v>7.7</v>
      </c>
      <c r="FV34" s="6">
        <v>6.5</v>
      </c>
      <c r="FW34" s="11"/>
      <c r="FX34" s="24">
        <f t="shared" si="79"/>
        <v>7.1</v>
      </c>
      <c r="FY34" s="10"/>
      <c r="FZ34" s="6"/>
      <c r="GA34" s="6">
        <f t="shared" si="151"/>
        <v>0</v>
      </c>
      <c r="GB34" s="6"/>
      <c r="GC34" s="6"/>
      <c r="GD34" s="10">
        <f t="shared" si="80"/>
        <v>0</v>
      </c>
      <c r="GE34" s="56">
        <f t="shared" si="152"/>
        <v>7.1</v>
      </c>
      <c r="GF34" s="182">
        <v>8</v>
      </c>
      <c r="GG34" s="182">
        <v>8</v>
      </c>
      <c r="GH34" s="6">
        <f t="shared" si="135"/>
        <v>8</v>
      </c>
      <c r="GI34" s="6">
        <v>6</v>
      </c>
      <c r="GJ34" s="6"/>
      <c r="GK34" s="24">
        <f t="shared" si="136"/>
        <v>7</v>
      </c>
      <c r="GL34" s="10"/>
      <c r="GM34" s="6"/>
      <c r="GN34" s="6">
        <f t="shared" si="137"/>
        <v>0</v>
      </c>
      <c r="GO34" s="6"/>
      <c r="GP34" s="6"/>
      <c r="GQ34" s="10">
        <f t="shared" si="138"/>
        <v>0</v>
      </c>
      <c r="GR34" s="56">
        <f t="shared" si="139"/>
        <v>7</v>
      </c>
      <c r="GS34" s="28"/>
      <c r="GT34" s="28"/>
      <c r="GU34" s="6">
        <f t="shared" si="153"/>
        <v>0</v>
      </c>
      <c r="GV34" s="6"/>
      <c r="GW34" s="11"/>
      <c r="GX34" s="24">
        <f t="shared" si="154"/>
        <v>0</v>
      </c>
      <c r="GY34" s="10"/>
      <c r="GZ34" s="6"/>
      <c r="HA34" s="6">
        <f t="shared" si="155"/>
        <v>0</v>
      </c>
      <c r="HB34" s="6"/>
      <c r="HC34" s="6"/>
      <c r="HD34" s="10">
        <f t="shared" si="156"/>
        <v>0</v>
      </c>
      <c r="HE34" s="56">
        <f t="shared" si="157"/>
        <v>0</v>
      </c>
      <c r="HF34" s="2">
        <f t="shared" si="140"/>
        <v>6.2</v>
      </c>
      <c r="HG34" s="83" t="str">
        <f t="shared" si="141"/>
        <v>TB KHÁ</v>
      </c>
    </row>
    <row r="35" spans="1:215">
      <c r="E35" s="12" t="s">
        <v>204</v>
      </c>
      <c r="F35" s="12" t="s">
        <v>181</v>
      </c>
      <c r="G35" s="187">
        <v>32440</v>
      </c>
      <c r="AL35" s="12">
        <v>7</v>
      </c>
      <c r="AM35" s="12"/>
      <c r="AN35" s="12">
        <v>8</v>
      </c>
      <c r="AO35" s="6">
        <f>ROUND((AL35+AN35*2)/3,1)</f>
        <v>7.7</v>
      </c>
      <c r="AP35" s="6">
        <v>7</v>
      </c>
      <c r="AQ35" s="6"/>
      <c r="AR35" s="24">
        <f>ROUND((MAX(AP35:AQ35)+AO35)/2,1)</f>
        <v>7.4</v>
      </c>
      <c r="AS35" s="10"/>
      <c r="AT35" s="6"/>
      <c r="AU35" s="6">
        <f>ROUND((AS35+AT35*2)/3,1)</f>
        <v>0</v>
      </c>
      <c r="AV35" s="6"/>
      <c r="AW35" s="6"/>
      <c r="AX35" s="10">
        <f>ROUND((MAX(AV35:AW35)+AU35)/2,1)</f>
        <v>0</v>
      </c>
      <c r="AY35" s="56">
        <f>IF(AU35=0,(MAX(AP35,AQ35)+AO35)/2,(MAX(AV35,AW35)+AU35)/2)</f>
        <v>7.35</v>
      </c>
      <c r="BD35" s="12"/>
      <c r="CJ35" s="12"/>
      <c r="HE35" s="12"/>
    </row>
  </sheetData>
  <autoFilter ref="A9:HG34">
    <filterColumn colId="1" showButton="0"/>
    <filterColumn colId="2" showButton="0"/>
    <filterColumn colId="4" showButton="0"/>
  </autoFilter>
  <mergeCells count="257">
    <mergeCell ref="GO8:GO9"/>
    <mergeCell ref="HG6:HG9"/>
    <mergeCell ref="GS6:HD6"/>
    <mergeCell ref="HE7:HE9"/>
    <mergeCell ref="GS8:GS9"/>
    <mergeCell ref="GT8:GT9"/>
    <mergeCell ref="GU8:GU9"/>
    <mergeCell ref="GV8:GV9"/>
    <mergeCell ref="GW8:GW9"/>
    <mergeCell ref="GX8:GX9"/>
    <mergeCell ref="GY8:GY9"/>
    <mergeCell ref="GZ8:GZ9"/>
    <mergeCell ref="HA8:HA9"/>
    <mergeCell ref="GE7:GE9"/>
    <mergeCell ref="GS7:GX7"/>
    <mergeCell ref="GY7:HD7"/>
    <mergeCell ref="HB8:HB9"/>
    <mergeCell ref="HC8:HC9"/>
    <mergeCell ref="HD8:HD9"/>
    <mergeCell ref="GB8:GB9"/>
    <mergeCell ref="GC8:GC9"/>
    <mergeCell ref="HF6:HF9"/>
    <mergeCell ref="GF6:GQ6"/>
    <mergeCell ref="GF7:GK7"/>
    <mergeCell ref="GL7:GQ7"/>
    <mergeCell ref="GR7:GR9"/>
    <mergeCell ref="GF8:GF9"/>
    <mergeCell ref="GG8:GG9"/>
    <mergeCell ref="GH8:GH9"/>
    <mergeCell ref="GI8:GI9"/>
    <mergeCell ref="GJ8:GJ9"/>
    <mergeCell ref="GK8:GK9"/>
    <mergeCell ref="GP8:GP9"/>
    <mergeCell ref="GQ8:GQ9"/>
    <mergeCell ref="GL8:GL9"/>
    <mergeCell ref="GM8:GM9"/>
    <mergeCell ref="GN8:GN9"/>
    <mergeCell ref="FS6:GD6"/>
    <mergeCell ref="FY7:GD7"/>
    <mergeCell ref="FS8:FS9"/>
    <mergeCell ref="FV8:FV9"/>
    <mergeCell ref="FY8:FY9"/>
    <mergeCell ref="FZ8:FZ9"/>
    <mergeCell ref="FT8:FT9"/>
    <mergeCell ref="FU8:FU9"/>
    <mergeCell ref="FS7:FX7"/>
    <mergeCell ref="FW8:FW9"/>
    <mergeCell ref="GD8:GD9"/>
    <mergeCell ref="FP8:FP9"/>
    <mergeCell ref="FQ8:FQ9"/>
    <mergeCell ref="FR7:FR9"/>
    <mergeCell ref="FX8:FX9"/>
    <mergeCell ref="GA8:GA9"/>
    <mergeCell ref="FM8:FM9"/>
    <mergeCell ref="FE7:FE9"/>
    <mergeCell ref="EY8:EY9"/>
    <mergeCell ref="FL7:FQ7"/>
    <mergeCell ref="FN8:FN9"/>
    <mergeCell ref="ES6:FD6"/>
    <mergeCell ref="EY7:FD7"/>
    <mergeCell ref="ET8:ET9"/>
    <mergeCell ref="EU8:EU9"/>
    <mergeCell ref="EV8:EV9"/>
    <mergeCell ref="EW8:EW9"/>
    <mergeCell ref="EX8:EX9"/>
    <mergeCell ref="ES8:ES9"/>
    <mergeCell ref="FL8:FL9"/>
    <mergeCell ref="FF6:FQ6"/>
    <mergeCell ref="ES7:EX7"/>
    <mergeCell ref="FD8:FD9"/>
    <mergeCell ref="EZ8:EZ9"/>
    <mergeCell ref="FA8:FA9"/>
    <mergeCell ref="FB8:FB9"/>
    <mergeCell ref="FC8:FC9"/>
    <mergeCell ref="FF8:FF9"/>
    <mergeCell ref="FG8:FG9"/>
    <mergeCell ref="FH8:FH9"/>
    <mergeCell ref="FF7:FK7"/>
    <mergeCell ref="FI8:FI9"/>
    <mergeCell ref="FJ8:FJ9"/>
    <mergeCell ref="FK8:FK9"/>
    <mergeCell ref="FO8:FO9"/>
    <mergeCell ref="ER7:ER9"/>
    <mergeCell ref="EP8:EP9"/>
    <mergeCell ref="EF6:EQ6"/>
    <mergeCell ref="EF7:EK7"/>
    <mergeCell ref="EL7:EQ7"/>
    <mergeCell ref="EO8:EO9"/>
    <mergeCell ref="EN8:EN9"/>
    <mergeCell ref="EK8:EK9"/>
    <mergeCell ref="EH8:EH9"/>
    <mergeCell ref="EI8:EI9"/>
    <mergeCell ref="EF8:EF9"/>
    <mergeCell ref="EG8:EG9"/>
    <mergeCell ref="EL8:EL9"/>
    <mergeCell ref="EM8:EM9"/>
    <mergeCell ref="EJ8:EJ9"/>
    <mergeCell ref="DS6:ED6"/>
    <mergeCell ref="DT8:DT9"/>
    <mergeCell ref="DU8:DU9"/>
    <mergeCell ref="DV8:DV9"/>
    <mergeCell ref="DW8:DW9"/>
    <mergeCell ref="DX8:DX9"/>
    <mergeCell ref="DY8:DY9"/>
    <mergeCell ref="EQ8:EQ9"/>
    <mergeCell ref="A3:G3"/>
    <mergeCell ref="A4:G4"/>
    <mergeCell ref="EE7:EE9"/>
    <mergeCell ref="DZ8:DZ9"/>
    <mergeCell ref="EA8:EA9"/>
    <mergeCell ref="DS8:DS9"/>
    <mergeCell ref="DS7:DX7"/>
    <mergeCell ref="EB8:EB9"/>
    <mergeCell ref="DY7:ED7"/>
    <mergeCell ref="EC8:EC9"/>
    <mergeCell ref="ED8:ED9"/>
    <mergeCell ref="DR7:DR9"/>
    <mergeCell ref="DL8:DL9"/>
    <mergeCell ref="DM8:DM9"/>
    <mergeCell ref="DN8:DN9"/>
    <mergeCell ref="DO8:DO9"/>
    <mergeCell ref="DH8:DH9"/>
    <mergeCell ref="DF6:DQ6"/>
    <mergeCell ref="DL7:DQ7"/>
    <mergeCell ref="DE7:DE9"/>
    <mergeCell ref="DF8:DF9"/>
    <mergeCell ref="DK8:DK9"/>
    <mergeCell ref="DG8:DG9"/>
    <mergeCell ref="DF7:DK7"/>
    <mergeCell ref="DI8:DI9"/>
    <mergeCell ref="DJ8:DJ9"/>
    <mergeCell ref="DP8:DP9"/>
    <mergeCell ref="DQ8:DQ9"/>
    <mergeCell ref="CE8:CE9"/>
    <mergeCell ref="CF8:CF9"/>
    <mergeCell ref="CI8:CI9"/>
    <mergeCell ref="CK8:CK9"/>
    <mergeCell ref="CL8:CL9"/>
    <mergeCell ref="CS6:DD6"/>
    <mergeCell ref="CZ8:CZ9"/>
    <mergeCell ref="DA8:DA9"/>
    <mergeCell ref="DB8:DB9"/>
    <mergeCell ref="DC8:DC9"/>
    <mergeCell ref="DD8:DD9"/>
    <mergeCell ref="CU8:CU9"/>
    <mergeCell ref="CY8:CY9"/>
    <mergeCell ref="CV8:CV9"/>
    <mergeCell ref="CW8:CW9"/>
    <mergeCell ref="CX8:CX9"/>
    <mergeCell ref="CY7:DD7"/>
    <mergeCell ref="CS7:CX7"/>
    <mergeCell ref="CT8:CT9"/>
    <mergeCell ref="CS8:CS9"/>
    <mergeCell ref="CR7:CR9"/>
    <mergeCell ref="CD8:CD9"/>
    <mergeCell ref="CJ8:CJ9"/>
    <mergeCell ref="CG8:CG9"/>
    <mergeCell ref="CH8:CH9"/>
    <mergeCell ref="CN8:CN9"/>
    <mergeCell ref="CO8:CO9"/>
    <mergeCell ref="BW7:CB7"/>
    <mergeCell ref="BQ6:CB6"/>
    <mergeCell ref="BW8:BW9"/>
    <mergeCell ref="BX8:BX9"/>
    <mergeCell ref="BT8:BT9"/>
    <mergeCell ref="BU8:BU9"/>
    <mergeCell ref="CM8:CM9"/>
    <mergeCell ref="CC7:CC9"/>
    <mergeCell ref="BZ8:BZ9"/>
    <mergeCell ref="CA8:CA9"/>
    <mergeCell ref="CB8:CB9"/>
    <mergeCell ref="BY8:BY9"/>
    <mergeCell ref="CD6:CQ6"/>
    <mergeCell ref="CD7:CK7"/>
    <mergeCell ref="CL7:CQ7"/>
    <mergeCell ref="CP8:CP9"/>
    <mergeCell ref="CQ8:CQ9"/>
    <mergeCell ref="BR8:BR9"/>
    <mergeCell ref="BQ7:BV7"/>
    <mergeCell ref="BS8:BS9"/>
    <mergeCell ref="BV8:BV9"/>
    <mergeCell ref="BP7:BP9"/>
    <mergeCell ref="BQ8:BQ9"/>
    <mergeCell ref="BI8:BI9"/>
    <mergeCell ref="A6:A9"/>
    <mergeCell ref="E6:F9"/>
    <mergeCell ref="G6:G9"/>
    <mergeCell ref="B6:D9"/>
    <mergeCell ref="AW8:AW9"/>
    <mergeCell ref="BH8:BH9"/>
    <mergeCell ref="AZ6:BO6"/>
    <mergeCell ref="BE8:BE9"/>
    <mergeCell ref="AZ8:AZ9"/>
    <mergeCell ref="BM8:BM9"/>
    <mergeCell ref="BJ8:BJ9"/>
    <mergeCell ref="BK8:BK9"/>
    <mergeCell ref="BL8:BL9"/>
    <mergeCell ref="AU8:AU9"/>
    <mergeCell ref="AV8:AV9"/>
    <mergeCell ref="AX8:AX9"/>
    <mergeCell ref="AY7:AY9"/>
    <mergeCell ref="BA8:BA9"/>
    <mergeCell ref="U8:U9"/>
    <mergeCell ref="V8:V9"/>
    <mergeCell ref="W8:W9"/>
    <mergeCell ref="BH7:BO7"/>
    <mergeCell ref="BN8:BN9"/>
    <mergeCell ref="BO8:BO9"/>
    <mergeCell ref="AK7:AK9"/>
    <mergeCell ref="Z8:Z9"/>
    <mergeCell ref="Y8:Y9"/>
    <mergeCell ref="AH8:AH9"/>
    <mergeCell ref="AO8:AO9"/>
    <mergeCell ref="BC8:BC9"/>
    <mergeCell ref="BB8:BB9"/>
    <mergeCell ref="AZ7:BG7"/>
    <mergeCell ref="BD8:BD9"/>
    <mergeCell ref="BF8:BF9"/>
    <mergeCell ref="BG8:BG9"/>
    <mergeCell ref="AD8:AD9"/>
    <mergeCell ref="AE8:AE9"/>
    <mergeCell ref="AF8:AF9"/>
    <mergeCell ref="AL6:AX6"/>
    <mergeCell ref="AL7:AR7"/>
    <mergeCell ref="AS7:AX7"/>
    <mergeCell ref="AL8:AL9"/>
    <mergeCell ref="AM8:AM9"/>
    <mergeCell ref="AN8:AN9"/>
    <mergeCell ref="AP8:AP9"/>
    <mergeCell ref="AQ8:AQ9"/>
    <mergeCell ref="AR8:AR9"/>
    <mergeCell ref="AS8:AS9"/>
    <mergeCell ref="AT8:AT9"/>
    <mergeCell ref="H8:H9"/>
    <mergeCell ref="K8:K9"/>
    <mergeCell ref="P8:P9"/>
    <mergeCell ref="Y6:AJ6"/>
    <mergeCell ref="I8:I9"/>
    <mergeCell ref="J8:J9"/>
    <mergeCell ref="M8:M9"/>
    <mergeCell ref="H7:O7"/>
    <mergeCell ref="AC8:AC9"/>
    <mergeCell ref="AJ8:AJ9"/>
    <mergeCell ref="AE7:AJ7"/>
    <mergeCell ref="AG8:AG9"/>
    <mergeCell ref="H6:W6"/>
    <mergeCell ref="Y7:AD7"/>
    <mergeCell ref="AB8:AB9"/>
    <mergeCell ref="P7:W7"/>
    <mergeCell ref="AA8:AA9"/>
    <mergeCell ref="L8:L9"/>
    <mergeCell ref="N8:N9"/>
    <mergeCell ref="O8:O9"/>
    <mergeCell ref="AI8:AI9"/>
    <mergeCell ref="X7:X9"/>
    <mergeCell ref="S8:S9"/>
    <mergeCell ref="T8:T9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HR33"/>
  <sheetViews>
    <sheetView workbookViewId="0">
      <pane xSplit="7" ySplit="9" topLeftCell="H10" activePane="bottomRight" state="frozen"/>
      <selection pane="topRight" activeCell="F1" sqref="F1"/>
      <selection pane="bottomLeft" activeCell="A9" sqref="A9"/>
      <selection pane="bottomRight" activeCell="A10" sqref="A10:A33"/>
    </sheetView>
  </sheetViews>
  <sheetFormatPr defaultColWidth="3" defaultRowHeight="11.25"/>
  <cols>
    <col min="1" max="1" width="2.7109375" style="12" customWidth="1"/>
    <col min="2" max="2" width="6.5703125" style="12" customWidth="1"/>
    <col min="3" max="4" width="5.42578125" style="12" customWidth="1"/>
    <col min="5" max="5" width="14.85546875" style="12" customWidth="1"/>
    <col min="6" max="6" width="8.28515625" style="12" customWidth="1"/>
    <col min="7" max="7" width="11.140625" style="12" customWidth="1"/>
    <col min="8" max="15" width="3.42578125" style="12" customWidth="1"/>
    <col min="16" max="21" width="3.42578125" style="12" hidden="1" customWidth="1"/>
    <col min="22" max="28" width="3.42578125" style="12" customWidth="1"/>
    <col min="29" max="34" width="3.42578125" style="12" hidden="1" customWidth="1"/>
    <col min="35" max="41" width="3.42578125" style="12" customWidth="1"/>
    <col min="42" max="42" width="4.140625" style="12" bestFit="1" customWidth="1"/>
    <col min="43" max="44" width="3.28515625" style="12" hidden="1" customWidth="1"/>
    <col min="45" max="45" width="3.140625" style="12" hidden="1" customWidth="1"/>
    <col min="46" max="47" width="3.7109375" style="12" hidden="1" customWidth="1"/>
    <col min="48" max="48" width="4.140625" style="12" hidden="1" customWidth="1"/>
    <col min="49" max="49" width="4.5703125" style="12" customWidth="1"/>
    <col min="50" max="57" width="3.42578125" style="12" customWidth="1"/>
    <col min="58" max="63" width="3.42578125" style="12" hidden="1" customWidth="1"/>
    <col min="64" max="70" width="3.42578125" style="12" customWidth="1"/>
    <col min="71" max="76" width="3.42578125" style="12" hidden="1" customWidth="1"/>
    <col min="77" max="85" width="3.42578125" style="12" customWidth="1"/>
    <col min="86" max="91" width="3.42578125" style="12" hidden="1" customWidth="1"/>
    <col min="92" max="98" width="3.42578125" style="12" customWidth="1"/>
    <col min="99" max="104" width="3.42578125" style="12" hidden="1" customWidth="1"/>
    <col min="105" max="111" width="3.42578125" style="12" customWidth="1"/>
    <col min="112" max="117" width="3.42578125" style="12" hidden="1" customWidth="1"/>
    <col min="118" max="118" width="3.42578125" style="12" customWidth="1"/>
    <col min="119" max="124" width="3.140625" style="12" customWidth="1"/>
    <col min="125" max="130" width="3.140625" style="12" hidden="1" customWidth="1"/>
    <col min="131" max="137" width="3.140625" style="12" customWidth="1"/>
    <col min="138" max="143" width="3.140625" style="12" hidden="1" customWidth="1"/>
    <col min="144" max="144" width="3.140625" style="12" customWidth="1"/>
    <col min="145" max="145" width="3.7109375" style="12" customWidth="1"/>
    <col min="146" max="146" width="3.140625" style="12" customWidth="1"/>
    <col min="147" max="147" width="3.85546875" style="12" customWidth="1"/>
    <col min="148" max="148" width="3.7109375" style="12" customWidth="1"/>
    <col min="149" max="149" width="3.85546875" style="12" customWidth="1"/>
    <col min="150" max="151" width="3.140625" style="12" customWidth="1"/>
    <col min="152" max="157" width="3.140625" style="12" hidden="1" customWidth="1"/>
    <col min="158" max="164" width="3.140625" style="12" customWidth="1"/>
    <col min="165" max="170" width="3.140625" style="12" hidden="1" customWidth="1"/>
    <col min="171" max="171" width="3.140625" style="12" customWidth="1"/>
    <col min="172" max="177" width="3" style="12" customWidth="1"/>
    <col min="178" max="183" width="3" style="12" hidden="1" customWidth="1"/>
    <col min="184" max="187" width="3" style="12" customWidth="1"/>
    <col min="188" max="188" width="3" style="23" customWidth="1"/>
    <col min="189" max="191" width="3" style="12" customWidth="1"/>
    <col min="192" max="197" width="3" style="12" hidden="1" customWidth="1"/>
    <col min="198" max="204" width="3" style="12" customWidth="1"/>
    <col min="205" max="210" width="3" style="12" hidden="1" customWidth="1"/>
    <col min="211" max="217" width="3" style="12" customWidth="1"/>
    <col min="218" max="223" width="3" style="12" hidden="1" customWidth="1"/>
    <col min="224" max="224" width="3" style="12" customWidth="1"/>
    <col min="225" max="225" width="4.7109375" style="12" customWidth="1"/>
    <col min="226" max="226" width="10.7109375" style="12" customWidth="1"/>
    <col min="227" max="16384" width="3" style="12"/>
  </cols>
  <sheetData>
    <row r="1" spans="1:226">
      <c r="A1" s="13" t="s">
        <v>138</v>
      </c>
      <c r="B1" s="14"/>
      <c r="C1" s="14"/>
      <c r="D1" s="14"/>
      <c r="E1" s="14"/>
      <c r="F1" s="14"/>
      <c r="G1" s="14"/>
    </row>
    <row r="2" spans="1:226">
      <c r="A2" s="13" t="s">
        <v>139</v>
      </c>
      <c r="B2" s="14"/>
      <c r="C2" s="14"/>
      <c r="D2" s="14"/>
      <c r="E2" s="14"/>
      <c r="F2" s="14"/>
      <c r="G2" s="14"/>
    </row>
    <row r="3" spans="1:226">
      <c r="A3" s="212" t="s">
        <v>140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</row>
    <row r="4" spans="1:226">
      <c r="A4" s="213" t="s">
        <v>141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</row>
    <row r="5" spans="1:226" ht="22.5" customHeight="1">
      <c r="A5" s="17"/>
      <c r="B5" s="18"/>
      <c r="C5" s="18"/>
      <c r="D5" s="18"/>
      <c r="E5" s="18"/>
      <c r="F5" s="18"/>
      <c r="G5" s="18"/>
    </row>
    <row r="6" spans="1:226" ht="21" customHeight="1">
      <c r="A6" s="197" t="s">
        <v>158</v>
      </c>
      <c r="B6" s="201" t="s">
        <v>136</v>
      </c>
      <c r="C6" s="206"/>
      <c r="D6" s="207"/>
      <c r="E6" s="201" t="s">
        <v>137</v>
      </c>
      <c r="F6" s="207"/>
      <c r="G6" s="197" t="s">
        <v>132</v>
      </c>
      <c r="H6" s="204" t="s">
        <v>150</v>
      </c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108">
        <v>5</v>
      </c>
      <c r="W6" s="204" t="s">
        <v>151</v>
      </c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108">
        <v>2</v>
      </c>
      <c r="AJ6" s="204" t="s">
        <v>221</v>
      </c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108">
        <v>3</v>
      </c>
      <c r="AX6" s="204" t="s">
        <v>146</v>
      </c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108">
        <v>5</v>
      </c>
      <c r="BM6" s="204" t="s">
        <v>228</v>
      </c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108">
        <v>2</v>
      </c>
      <c r="BZ6" s="204" t="s">
        <v>229</v>
      </c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108">
        <v>2</v>
      </c>
      <c r="CO6" s="204" t="s">
        <v>240</v>
      </c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108">
        <v>2</v>
      </c>
      <c r="DB6" s="204" t="s">
        <v>230</v>
      </c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108">
        <v>4</v>
      </c>
      <c r="DO6" s="204" t="s">
        <v>149</v>
      </c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108">
        <v>2</v>
      </c>
      <c r="EB6" s="204" t="s">
        <v>148</v>
      </c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108">
        <v>2</v>
      </c>
      <c r="EO6" s="204" t="s">
        <v>231</v>
      </c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108">
        <v>4</v>
      </c>
      <c r="FC6" s="204" t="s">
        <v>232</v>
      </c>
      <c r="FD6" s="205"/>
      <c r="FE6" s="205"/>
      <c r="FF6" s="205"/>
      <c r="FG6" s="205"/>
      <c r="FH6" s="205"/>
      <c r="FI6" s="205"/>
      <c r="FJ6" s="205"/>
      <c r="FK6" s="205"/>
      <c r="FL6" s="205"/>
      <c r="FM6" s="205"/>
      <c r="FN6" s="205"/>
      <c r="FO6" s="108">
        <v>3</v>
      </c>
      <c r="FP6" s="204" t="s">
        <v>233</v>
      </c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108">
        <v>4</v>
      </c>
      <c r="GC6" s="204" t="s">
        <v>234</v>
      </c>
      <c r="GD6" s="205"/>
      <c r="GE6" s="205"/>
      <c r="GF6" s="205"/>
      <c r="GG6" s="205"/>
      <c r="GH6" s="205"/>
      <c r="GI6" s="205"/>
      <c r="GJ6" s="205"/>
      <c r="GK6" s="205"/>
      <c r="GL6" s="205"/>
      <c r="GM6" s="205"/>
      <c r="GN6" s="205"/>
      <c r="GO6" s="205"/>
      <c r="GP6" s="108">
        <v>4</v>
      </c>
      <c r="GQ6" s="204" t="s">
        <v>235</v>
      </c>
      <c r="GR6" s="205"/>
      <c r="GS6" s="205"/>
      <c r="GT6" s="205"/>
      <c r="GU6" s="205"/>
      <c r="GV6" s="205"/>
      <c r="GW6" s="205"/>
      <c r="GX6" s="205"/>
      <c r="GY6" s="205"/>
      <c r="GZ6" s="205"/>
      <c r="HA6" s="205"/>
      <c r="HB6" s="205"/>
      <c r="HC6" s="108">
        <v>3</v>
      </c>
      <c r="HD6" s="204" t="s">
        <v>236</v>
      </c>
      <c r="HE6" s="205"/>
      <c r="HF6" s="205"/>
      <c r="HG6" s="205"/>
      <c r="HH6" s="205"/>
      <c r="HI6" s="205"/>
      <c r="HJ6" s="205"/>
      <c r="HK6" s="205"/>
      <c r="HL6" s="205"/>
      <c r="HM6" s="205"/>
      <c r="HN6" s="205"/>
      <c r="HO6" s="205"/>
      <c r="HP6" s="108">
        <v>4</v>
      </c>
      <c r="HQ6" s="200" t="s">
        <v>435</v>
      </c>
      <c r="HR6" s="200" t="s">
        <v>436</v>
      </c>
    </row>
    <row r="7" spans="1:226" ht="17.25" customHeight="1">
      <c r="A7" s="198"/>
      <c r="B7" s="202"/>
      <c r="C7" s="208"/>
      <c r="D7" s="209"/>
      <c r="E7" s="202"/>
      <c r="F7" s="209"/>
      <c r="G7" s="198"/>
      <c r="H7" s="200" t="s">
        <v>162</v>
      </c>
      <c r="I7" s="200"/>
      <c r="J7" s="200"/>
      <c r="K7" s="200"/>
      <c r="L7" s="200"/>
      <c r="M7" s="200"/>
      <c r="N7" s="200"/>
      <c r="O7" s="200"/>
      <c r="P7" s="200" t="s">
        <v>168</v>
      </c>
      <c r="Q7" s="200"/>
      <c r="R7" s="200"/>
      <c r="S7" s="200"/>
      <c r="T7" s="200"/>
      <c r="U7" s="200"/>
      <c r="V7" s="201" t="s">
        <v>163</v>
      </c>
      <c r="W7" s="200" t="s">
        <v>162</v>
      </c>
      <c r="X7" s="200"/>
      <c r="Y7" s="200"/>
      <c r="Z7" s="200"/>
      <c r="AA7" s="200"/>
      <c r="AB7" s="200"/>
      <c r="AC7" s="200" t="s">
        <v>168</v>
      </c>
      <c r="AD7" s="200"/>
      <c r="AE7" s="200"/>
      <c r="AF7" s="200"/>
      <c r="AG7" s="200"/>
      <c r="AH7" s="200"/>
      <c r="AI7" s="201" t="s">
        <v>163</v>
      </c>
      <c r="AJ7" s="200" t="s">
        <v>162</v>
      </c>
      <c r="AK7" s="200"/>
      <c r="AL7" s="200"/>
      <c r="AM7" s="200"/>
      <c r="AN7" s="200"/>
      <c r="AO7" s="200"/>
      <c r="AP7" s="200"/>
      <c r="AQ7" s="200" t="s">
        <v>168</v>
      </c>
      <c r="AR7" s="200"/>
      <c r="AS7" s="200"/>
      <c r="AT7" s="200"/>
      <c r="AU7" s="200"/>
      <c r="AV7" s="200"/>
      <c r="AW7" s="201" t="s">
        <v>163</v>
      </c>
      <c r="AX7" s="200" t="s">
        <v>162</v>
      </c>
      <c r="AY7" s="200"/>
      <c r="AZ7" s="200"/>
      <c r="BA7" s="200"/>
      <c r="BB7" s="200"/>
      <c r="BC7" s="200"/>
      <c r="BD7" s="200"/>
      <c r="BE7" s="200"/>
      <c r="BF7" s="200" t="s">
        <v>168</v>
      </c>
      <c r="BG7" s="200"/>
      <c r="BH7" s="200"/>
      <c r="BI7" s="200"/>
      <c r="BJ7" s="200"/>
      <c r="BK7" s="200"/>
      <c r="BL7" s="201" t="s">
        <v>163</v>
      </c>
      <c r="BM7" s="200" t="s">
        <v>162</v>
      </c>
      <c r="BN7" s="200"/>
      <c r="BO7" s="200"/>
      <c r="BP7" s="200"/>
      <c r="BQ7" s="200"/>
      <c r="BR7" s="200"/>
      <c r="BS7" s="200" t="s">
        <v>168</v>
      </c>
      <c r="BT7" s="200"/>
      <c r="BU7" s="200"/>
      <c r="BV7" s="200"/>
      <c r="BW7" s="200"/>
      <c r="BX7" s="200"/>
      <c r="BY7" s="201" t="s">
        <v>163</v>
      </c>
      <c r="BZ7" s="200" t="s">
        <v>162</v>
      </c>
      <c r="CA7" s="200"/>
      <c r="CB7" s="200"/>
      <c r="CC7" s="200"/>
      <c r="CD7" s="200"/>
      <c r="CE7" s="200"/>
      <c r="CF7" s="200"/>
      <c r="CG7" s="200"/>
      <c r="CH7" s="200" t="s">
        <v>168</v>
      </c>
      <c r="CI7" s="200"/>
      <c r="CJ7" s="200"/>
      <c r="CK7" s="200"/>
      <c r="CL7" s="200"/>
      <c r="CM7" s="200"/>
      <c r="CN7" s="201" t="s">
        <v>163</v>
      </c>
      <c r="CO7" s="200" t="s">
        <v>162</v>
      </c>
      <c r="CP7" s="200"/>
      <c r="CQ7" s="200"/>
      <c r="CR7" s="200"/>
      <c r="CS7" s="200"/>
      <c r="CT7" s="200"/>
      <c r="CU7" s="200" t="s">
        <v>168</v>
      </c>
      <c r="CV7" s="200"/>
      <c r="CW7" s="200"/>
      <c r="CX7" s="200"/>
      <c r="CY7" s="200"/>
      <c r="CZ7" s="200"/>
      <c r="DA7" s="201" t="s">
        <v>163</v>
      </c>
      <c r="DB7" s="200" t="s">
        <v>162</v>
      </c>
      <c r="DC7" s="200"/>
      <c r="DD7" s="200"/>
      <c r="DE7" s="200"/>
      <c r="DF7" s="200"/>
      <c r="DG7" s="200"/>
      <c r="DH7" s="200" t="s">
        <v>168</v>
      </c>
      <c r="DI7" s="200"/>
      <c r="DJ7" s="200"/>
      <c r="DK7" s="200"/>
      <c r="DL7" s="200"/>
      <c r="DM7" s="200"/>
      <c r="DN7" s="201" t="s">
        <v>163</v>
      </c>
      <c r="DO7" s="200" t="s">
        <v>162</v>
      </c>
      <c r="DP7" s="200"/>
      <c r="DQ7" s="200"/>
      <c r="DR7" s="200"/>
      <c r="DS7" s="200"/>
      <c r="DT7" s="200"/>
      <c r="DU7" s="200" t="s">
        <v>168</v>
      </c>
      <c r="DV7" s="200"/>
      <c r="DW7" s="200"/>
      <c r="DX7" s="200"/>
      <c r="DY7" s="200"/>
      <c r="DZ7" s="200"/>
      <c r="EA7" s="201" t="s">
        <v>163</v>
      </c>
      <c r="EB7" s="200" t="s">
        <v>162</v>
      </c>
      <c r="EC7" s="200"/>
      <c r="ED7" s="200"/>
      <c r="EE7" s="200"/>
      <c r="EF7" s="200"/>
      <c r="EG7" s="200"/>
      <c r="EH7" s="200" t="s">
        <v>168</v>
      </c>
      <c r="EI7" s="200"/>
      <c r="EJ7" s="200"/>
      <c r="EK7" s="200"/>
      <c r="EL7" s="200"/>
      <c r="EM7" s="200"/>
      <c r="EN7" s="201" t="s">
        <v>163</v>
      </c>
      <c r="EO7" s="200" t="s">
        <v>162</v>
      </c>
      <c r="EP7" s="200"/>
      <c r="EQ7" s="200"/>
      <c r="ER7" s="200"/>
      <c r="ES7" s="200"/>
      <c r="ET7" s="200"/>
      <c r="EU7" s="200"/>
      <c r="EV7" s="200" t="s">
        <v>168</v>
      </c>
      <c r="EW7" s="200"/>
      <c r="EX7" s="200"/>
      <c r="EY7" s="200"/>
      <c r="EZ7" s="200"/>
      <c r="FA7" s="200"/>
      <c r="FB7" s="201" t="s">
        <v>163</v>
      </c>
      <c r="FC7" s="200" t="s">
        <v>162</v>
      </c>
      <c r="FD7" s="200"/>
      <c r="FE7" s="200"/>
      <c r="FF7" s="200"/>
      <c r="FG7" s="200"/>
      <c r="FH7" s="200"/>
      <c r="FI7" s="200" t="s">
        <v>168</v>
      </c>
      <c r="FJ7" s="200"/>
      <c r="FK7" s="200"/>
      <c r="FL7" s="200"/>
      <c r="FM7" s="200"/>
      <c r="FN7" s="200"/>
      <c r="FO7" s="201" t="s">
        <v>163</v>
      </c>
      <c r="FP7" s="200" t="s">
        <v>162</v>
      </c>
      <c r="FQ7" s="200"/>
      <c r="FR7" s="200"/>
      <c r="FS7" s="200"/>
      <c r="FT7" s="200"/>
      <c r="FU7" s="200"/>
      <c r="FV7" s="200" t="s">
        <v>168</v>
      </c>
      <c r="FW7" s="200"/>
      <c r="FX7" s="200"/>
      <c r="FY7" s="200"/>
      <c r="FZ7" s="200"/>
      <c r="GA7" s="200"/>
      <c r="GB7" s="201" t="s">
        <v>163</v>
      </c>
      <c r="GC7" s="200" t="s">
        <v>162</v>
      </c>
      <c r="GD7" s="200"/>
      <c r="GE7" s="200"/>
      <c r="GF7" s="200"/>
      <c r="GG7" s="200"/>
      <c r="GH7" s="200"/>
      <c r="GI7" s="200"/>
      <c r="GJ7" s="200" t="s">
        <v>168</v>
      </c>
      <c r="GK7" s="200"/>
      <c r="GL7" s="200"/>
      <c r="GM7" s="200"/>
      <c r="GN7" s="200"/>
      <c r="GO7" s="200"/>
      <c r="GP7" s="201" t="s">
        <v>163</v>
      </c>
      <c r="GQ7" s="200" t="s">
        <v>162</v>
      </c>
      <c r="GR7" s="200"/>
      <c r="GS7" s="200"/>
      <c r="GT7" s="200"/>
      <c r="GU7" s="200"/>
      <c r="GV7" s="200"/>
      <c r="GW7" s="200" t="s">
        <v>168</v>
      </c>
      <c r="GX7" s="200"/>
      <c r="GY7" s="200"/>
      <c r="GZ7" s="200"/>
      <c r="HA7" s="200"/>
      <c r="HB7" s="200"/>
      <c r="HC7" s="201" t="s">
        <v>163</v>
      </c>
      <c r="HD7" s="200" t="s">
        <v>162</v>
      </c>
      <c r="HE7" s="200"/>
      <c r="HF7" s="200"/>
      <c r="HG7" s="200"/>
      <c r="HH7" s="200"/>
      <c r="HI7" s="200"/>
      <c r="HJ7" s="200" t="s">
        <v>168</v>
      </c>
      <c r="HK7" s="200"/>
      <c r="HL7" s="200"/>
      <c r="HM7" s="200"/>
      <c r="HN7" s="200"/>
      <c r="HO7" s="200"/>
      <c r="HP7" s="201" t="s">
        <v>163</v>
      </c>
      <c r="HQ7" s="200"/>
      <c r="HR7" s="200"/>
    </row>
    <row r="8" spans="1:226" ht="22.5" customHeight="1">
      <c r="A8" s="198"/>
      <c r="B8" s="202"/>
      <c r="C8" s="208"/>
      <c r="D8" s="209"/>
      <c r="E8" s="202"/>
      <c r="F8" s="209"/>
      <c r="G8" s="198"/>
      <c r="H8" s="200" t="s">
        <v>154</v>
      </c>
      <c r="I8" s="200" t="s">
        <v>154</v>
      </c>
      <c r="J8" s="200" t="s">
        <v>155</v>
      </c>
      <c r="K8" s="200" t="s">
        <v>155</v>
      </c>
      <c r="L8" s="200" t="s">
        <v>134</v>
      </c>
      <c r="M8" s="197" t="s">
        <v>130</v>
      </c>
      <c r="N8" s="197" t="s">
        <v>131</v>
      </c>
      <c r="O8" s="197" t="s">
        <v>135</v>
      </c>
      <c r="P8" s="200" t="s">
        <v>154</v>
      </c>
      <c r="Q8" s="200" t="s">
        <v>155</v>
      </c>
      <c r="R8" s="200" t="s">
        <v>134</v>
      </c>
      <c r="S8" s="197" t="s">
        <v>130</v>
      </c>
      <c r="T8" s="197" t="s">
        <v>131</v>
      </c>
      <c r="U8" s="197" t="s">
        <v>135</v>
      </c>
      <c r="V8" s="202"/>
      <c r="W8" s="200" t="s">
        <v>154</v>
      </c>
      <c r="X8" s="200" t="s">
        <v>155</v>
      </c>
      <c r="Y8" s="200" t="s">
        <v>134</v>
      </c>
      <c r="Z8" s="197" t="s">
        <v>130</v>
      </c>
      <c r="AA8" s="197" t="s">
        <v>131</v>
      </c>
      <c r="AB8" s="197" t="s">
        <v>135</v>
      </c>
      <c r="AC8" s="200" t="s">
        <v>154</v>
      </c>
      <c r="AD8" s="200" t="s">
        <v>155</v>
      </c>
      <c r="AE8" s="200" t="s">
        <v>134</v>
      </c>
      <c r="AF8" s="197" t="s">
        <v>130</v>
      </c>
      <c r="AG8" s="197" t="s">
        <v>131</v>
      </c>
      <c r="AH8" s="197" t="s">
        <v>135</v>
      </c>
      <c r="AI8" s="202"/>
      <c r="AJ8" s="200" t="s">
        <v>154</v>
      </c>
      <c r="AK8" s="200" t="s">
        <v>154</v>
      </c>
      <c r="AL8" s="200" t="s">
        <v>155</v>
      </c>
      <c r="AM8" s="200" t="s">
        <v>134</v>
      </c>
      <c r="AN8" s="197" t="s">
        <v>130</v>
      </c>
      <c r="AO8" s="197" t="s">
        <v>131</v>
      </c>
      <c r="AP8" s="197" t="s">
        <v>135</v>
      </c>
      <c r="AQ8" s="200" t="s">
        <v>154</v>
      </c>
      <c r="AR8" s="200" t="s">
        <v>155</v>
      </c>
      <c r="AS8" s="200" t="s">
        <v>134</v>
      </c>
      <c r="AT8" s="197" t="s">
        <v>130</v>
      </c>
      <c r="AU8" s="197" t="s">
        <v>131</v>
      </c>
      <c r="AV8" s="197" t="s">
        <v>135</v>
      </c>
      <c r="AW8" s="202"/>
      <c r="AX8" s="200" t="s">
        <v>154</v>
      </c>
      <c r="AY8" s="200" t="s">
        <v>154</v>
      </c>
      <c r="AZ8" s="200" t="s">
        <v>155</v>
      </c>
      <c r="BA8" s="200" t="s">
        <v>155</v>
      </c>
      <c r="BB8" s="200" t="s">
        <v>134</v>
      </c>
      <c r="BC8" s="197" t="s">
        <v>130</v>
      </c>
      <c r="BD8" s="197" t="s">
        <v>131</v>
      </c>
      <c r="BE8" s="197" t="s">
        <v>135</v>
      </c>
      <c r="BF8" s="200" t="s">
        <v>154</v>
      </c>
      <c r="BG8" s="200" t="s">
        <v>155</v>
      </c>
      <c r="BH8" s="200" t="s">
        <v>134</v>
      </c>
      <c r="BI8" s="197" t="s">
        <v>130</v>
      </c>
      <c r="BJ8" s="197" t="s">
        <v>131</v>
      </c>
      <c r="BK8" s="197" t="s">
        <v>135</v>
      </c>
      <c r="BL8" s="202"/>
      <c r="BM8" s="200" t="s">
        <v>154</v>
      </c>
      <c r="BN8" s="200" t="s">
        <v>155</v>
      </c>
      <c r="BO8" s="200" t="s">
        <v>134</v>
      </c>
      <c r="BP8" s="197" t="s">
        <v>130</v>
      </c>
      <c r="BQ8" s="197" t="s">
        <v>131</v>
      </c>
      <c r="BR8" s="197" t="s">
        <v>135</v>
      </c>
      <c r="BS8" s="200" t="s">
        <v>154</v>
      </c>
      <c r="BT8" s="200" t="s">
        <v>155</v>
      </c>
      <c r="BU8" s="200" t="s">
        <v>134</v>
      </c>
      <c r="BV8" s="197" t="s">
        <v>130</v>
      </c>
      <c r="BW8" s="197" t="s">
        <v>131</v>
      </c>
      <c r="BX8" s="197" t="s">
        <v>135</v>
      </c>
      <c r="BY8" s="202"/>
      <c r="BZ8" s="200" t="s">
        <v>154</v>
      </c>
      <c r="CA8" s="200" t="s">
        <v>154</v>
      </c>
      <c r="CB8" s="200" t="s">
        <v>155</v>
      </c>
      <c r="CC8" s="200" t="s">
        <v>155</v>
      </c>
      <c r="CD8" s="200" t="s">
        <v>134</v>
      </c>
      <c r="CE8" s="197" t="s">
        <v>130</v>
      </c>
      <c r="CF8" s="197" t="s">
        <v>131</v>
      </c>
      <c r="CG8" s="197" t="s">
        <v>135</v>
      </c>
      <c r="CH8" s="200" t="s">
        <v>154</v>
      </c>
      <c r="CI8" s="200" t="s">
        <v>155</v>
      </c>
      <c r="CJ8" s="200" t="s">
        <v>134</v>
      </c>
      <c r="CK8" s="197" t="s">
        <v>130</v>
      </c>
      <c r="CL8" s="197" t="s">
        <v>131</v>
      </c>
      <c r="CM8" s="197" t="s">
        <v>135</v>
      </c>
      <c r="CN8" s="202"/>
      <c r="CO8" s="200" t="s">
        <v>154</v>
      </c>
      <c r="CP8" s="200" t="s">
        <v>155</v>
      </c>
      <c r="CQ8" s="200" t="s">
        <v>134</v>
      </c>
      <c r="CR8" s="197" t="s">
        <v>130</v>
      </c>
      <c r="CS8" s="197" t="s">
        <v>131</v>
      </c>
      <c r="CT8" s="197" t="s">
        <v>135</v>
      </c>
      <c r="CU8" s="200" t="s">
        <v>154</v>
      </c>
      <c r="CV8" s="200" t="s">
        <v>155</v>
      </c>
      <c r="CW8" s="200" t="s">
        <v>134</v>
      </c>
      <c r="CX8" s="197" t="s">
        <v>130</v>
      </c>
      <c r="CY8" s="197" t="s">
        <v>131</v>
      </c>
      <c r="CZ8" s="197" t="s">
        <v>135</v>
      </c>
      <c r="DA8" s="202"/>
      <c r="DB8" s="200" t="s">
        <v>154</v>
      </c>
      <c r="DC8" s="200" t="s">
        <v>155</v>
      </c>
      <c r="DD8" s="200" t="s">
        <v>134</v>
      </c>
      <c r="DE8" s="197" t="s">
        <v>130</v>
      </c>
      <c r="DF8" s="197" t="s">
        <v>131</v>
      </c>
      <c r="DG8" s="197" t="s">
        <v>135</v>
      </c>
      <c r="DH8" s="200" t="s">
        <v>154</v>
      </c>
      <c r="DI8" s="200" t="s">
        <v>155</v>
      </c>
      <c r="DJ8" s="200" t="s">
        <v>134</v>
      </c>
      <c r="DK8" s="197" t="s">
        <v>130</v>
      </c>
      <c r="DL8" s="197" t="s">
        <v>131</v>
      </c>
      <c r="DM8" s="197" t="s">
        <v>135</v>
      </c>
      <c r="DN8" s="202"/>
      <c r="DO8" s="200" t="s">
        <v>154</v>
      </c>
      <c r="DP8" s="200" t="s">
        <v>155</v>
      </c>
      <c r="DQ8" s="200" t="s">
        <v>134</v>
      </c>
      <c r="DR8" s="197" t="s">
        <v>130</v>
      </c>
      <c r="DS8" s="197" t="s">
        <v>131</v>
      </c>
      <c r="DT8" s="197" t="s">
        <v>135</v>
      </c>
      <c r="DU8" s="200" t="s">
        <v>154</v>
      </c>
      <c r="DV8" s="200" t="s">
        <v>155</v>
      </c>
      <c r="DW8" s="200" t="s">
        <v>134</v>
      </c>
      <c r="DX8" s="197" t="s">
        <v>130</v>
      </c>
      <c r="DY8" s="197" t="s">
        <v>131</v>
      </c>
      <c r="DZ8" s="197" t="s">
        <v>135</v>
      </c>
      <c r="EA8" s="202"/>
      <c r="EB8" s="200" t="s">
        <v>154</v>
      </c>
      <c r="EC8" s="200" t="s">
        <v>155</v>
      </c>
      <c r="ED8" s="200" t="s">
        <v>134</v>
      </c>
      <c r="EE8" s="197" t="s">
        <v>130</v>
      </c>
      <c r="EF8" s="197" t="s">
        <v>131</v>
      </c>
      <c r="EG8" s="197" t="s">
        <v>135</v>
      </c>
      <c r="EH8" s="200" t="s">
        <v>154</v>
      </c>
      <c r="EI8" s="200" t="s">
        <v>155</v>
      </c>
      <c r="EJ8" s="200" t="s">
        <v>134</v>
      </c>
      <c r="EK8" s="197" t="s">
        <v>130</v>
      </c>
      <c r="EL8" s="197" t="s">
        <v>131</v>
      </c>
      <c r="EM8" s="197" t="s">
        <v>135</v>
      </c>
      <c r="EN8" s="202"/>
      <c r="EO8" s="200" t="s">
        <v>154</v>
      </c>
      <c r="EP8" s="200" t="s">
        <v>154</v>
      </c>
      <c r="EQ8" s="200" t="s">
        <v>155</v>
      </c>
      <c r="ER8" s="200" t="s">
        <v>134</v>
      </c>
      <c r="ES8" s="197" t="s">
        <v>130</v>
      </c>
      <c r="ET8" s="197" t="s">
        <v>131</v>
      </c>
      <c r="EU8" s="197" t="s">
        <v>135</v>
      </c>
      <c r="EV8" s="200" t="s">
        <v>154</v>
      </c>
      <c r="EW8" s="200" t="s">
        <v>155</v>
      </c>
      <c r="EX8" s="200" t="s">
        <v>134</v>
      </c>
      <c r="EY8" s="197" t="s">
        <v>130</v>
      </c>
      <c r="EZ8" s="197" t="s">
        <v>131</v>
      </c>
      <c r="FA8" s="197" t="s">
        <v>135</v>
      </c>
      <c r="FB8" s="202"/>
      <c r="FC8" s="200" t="s">
        <v>154</v>
      </c>
      <c r="FD8" s="200" t="s">
        <v>155</v>
      </c>
      <c r="FE8" s="200" t="s">
        <v>134</v>
      </c>
      <c r="FF8" s="197" t="s">
        <v>130</v>
      </c>
      <c r="FG8" s="197" t="s">
        <v>131</v>
      </c>
      <c r="FH8" s="197" t="s">
        <v>135</v>
      </c>
      <c r="FI8" s="200" t="s">
        <v>154</v>
      </c>
      <c r="FJ8" s="200" t="s">
        <v>155</v>
      </c>
      <c r="FK8" s="200" t="s">
        <v>134</v>
      </c>
      <c r="FL8" s="197" t="s">
        <v>130</v>
      </c>
      <c r="FM8" s="197" t="s">
        <v>131</v>
      </c>
      <c r="FN8" s="197" t="s">
        <v>135</v>
      </c>
      <c r="FO8" s="202"/>
      <c r="FP8" s="200" t="s">
        <v>154</v>
      </c>
      <c r="FQ8" s="200" t="s">
        <v>155</v>
      </c>
      <c r="FR8" s="200" t="s">
        <v>134</v>
      </c>
      <c r="FS8" s="197" t="s">
        <v>130</v>
      </c>
      <c r="FT8" s="197" t="s">
        <v>131</v>
      </c>
      <c r="FU8" s="197" t="s">
        <v>135</v>
      </c>
      <c r="FV8" s="200" t="s">
        <v>154</v>
      </c>
      <c r="FW8" s="200" t="s">
        <v>155</v>
      </c>
      <c r="FX8" s="200" t="s">
        <v>134</v>
      </c>
      <c r="FY8" s="197" t="s">
        <v>130</v>
      </c>
      <c r="FZ8" s="197" t="s">
        <v>131</v>
      </c>
      <c r="GA8" s="197" t="s">
        <v>135</v>
      </c>
      <c r="GB8" s="202"/>
      <c r="GC8" s="200" t="s">
        <v>154</v>
      </c>
      <c r="GD8" s="200" t="s">
        <v>155</v>
      </c>
      <c r="GE8" s="220" t="s">
        <v>155</v>
      </c>
      <c r="GF8" s="200" t="s">
        <v>134</v>
      </c>
      <c r="GG8" s="197" t="s">
        <v>130</v>
      </c>
      <c r="GH8" s="197" t="s">
        <v>131</v>
      </c>
      <c r="GI8" s="197" t="s">
        <v>135</v>
      </c>
      <c r="GJ8" s="200" t="s">
        <v>154</v>
      </c>
      <c r="GK8" s="200" t="s">
        <v>155</v>
      </c>
      <c r="GL8" s="200" t="s">
        <v>134</v>
      </c>
      <c r="GM8" s="197" t="s">
        <v>130</v>
      </c>
      <c r="GN8" s="197" t="s">
        <v>131</v>
      </c>
      <c r="GO8" s="197" t="s">
        <v>135</v>
      </c>
      <c r="GP8" s="202"/>
      <c r="GQ8" s="200" t="s">
        <v>154</v>
      </c>
      <c r="GR8" s="200" t="s">
        <v>155</v>
      </c>
      <c r="GS8" s="200" t="s">
        <v>134</v>
      </c>
      <c r="GT8" s="197" t="s">
        <v>130</v>
      </c>
      <c r="GU8" s="197" t="s">
        <v>131</v>
      </c>
      <c r="GV8" s="197" t="s">
        <v>135</v>
      </c>
      <c r="GW8" s="200" t="s">
        <v>154</v>
      </c>
      <c r="GX8" s="200" t="s">
        <v>155</v>
      </c>
      <c r="GY8" s="200" t="s">
        <v>134</v>
      </c>
      <c r="GZ8" s="197" t="s">
        <v>130</v>
      </c>
      <c r="HA8" s="197" t="s">
        <v>131</v>
      </c>
      <c r="HB8" s="197" t="s">
        <v>135</v>
      </c>
      <c r="HC8" s="202"/>
      <c r="HD8" s="200" t="s">
        <v>154</v>
      </c>
      <c r="HE8" s="200" t="s">
        <v>155</v>
      </c>
      <c r="HF8" s="200" t="s">
        <v>134</v>
      </c>
      <c r="HG8" s="197" t="s">
        <v>130</v>
      </c>
      <c r="HH8" s="197" t="s">
        <v>131</v>
      </c>
      <c r="HI8" s="197" t="s">
        <v>135</v>
      </c>
      <c r="HJ8" s="200" t="s">
        <v>154</v>
      </c>
      <c r="HK8" s="200" t="s">
        <v>155</v>
      </c>
      <c r="HL8" s="200" t="s">
        <v>134</v>
      </c>
      <c r="HM8" s="197" t="s">
        <v>130</v>
      </c>
      <c r="HN8" s="197" t="s">
        <v>131</v>
      </c>
      <c r="HO8" s="197" t="s">
        <v>135</v>
      </c>
      <c r="HP8" s="202"/>
      <c r="HQ8" s="200"/>
      <c r="HR8" s="200"/>
    </row>
    <row r="9" spans="1:226">
      <c r="A9" s="199"/>
      <c r="B9" s="203"/>
      <c r="C9" s="210"/>
      <c r="D9" s="211"/>
      <c r="E9" s="203"/>
      <c r="F9" s="211"/>
      <c r="G9" s="199"/>
      <c r="H9" s="200"/>
      <c r="I9" s="200"/>
      <c r="J9" s="200"/>
      <c r="K9" s="200"/>
      <c r="L9" s="200"/>
      <c r="M9" s="199"/>
      <c r="N9" s="199"/>
      <c r="O9" s="199"/>
      <c r="P9" s="200"/>
      <c r="Q9" s="200"/>
      <c r="R9" s="200"/>
      <c r="S9" s="199"/>
      <c r="T9" s="199"/>
      <c r="U9" s="199"/>
      <c r="V9" s="203"/>
      <c r="W9" s="200"/>
      <c r="X9" s="200"/>
      <c r="Y9" s="200"/>
      <c r="Z9" s="199"/>
      <c r="AA9" s="199"/>
      <c r="AB9" s="199"/>
      <c r="AC9" s="200"/>
      <c r="AD9" s="200"/>
      <c r="AE9" s="200"/>
      <c r="AF9" s="199"/>
      <c r="AG9" s="199"/>
      <c r="AH9" s="199"/>
      <c r="AI9" s="203"/>
      <c r="AJ9" s="200"/>
      <c r="AK9" s="200"/>
      <c r="AL9" s="200"/>
      <c r="AM9" s="200"/>
      <c r="AN9" s="199"/>
      <c r="AO9" s="199"/>
      <c r="AP9" s="199"/>
      <c r="AQ9" s="200"/>
      <c r="AR9" s="200"/>
      <c r="AS9" s="200"/>
      <c r="AT9" s="199"/>
      <c r="AU9" s="199"/>
      <c r="AV9" s="199"/>
      <c r="AW9" s="203"/>
      <c r="AX9" s="200"/>
      <c r="AY9" s="200"/>
      <c r="AZ9" s="200"/>
      <c r="BA9" s="200"/>
      <c r="BB9" s="200"/>
      <c r="BC9" s="199"/>
      <c r="BD9" s="199"/>
      <c r="BE9" s="199"/>
      <c r="BF9" s="200"/>
      <c r="BG9" s="200"/>
      <c r="BH9" s="200"/>
      <c r="BI9" s="199"/>
      <c r="BJ9" s="199"/>
      <c r="BK9" s="199"/>
      <c r="BL9" s="203"/>
      <c r="BM9" s="200"/>
      <c r="BN9" s="200"/>
      <c r="BO9" s="200"/>
      <c r="BP9" s="199"/>
      <c r="BQ9" s="199"/>
      <c r="BR9" s="199"/>
      <c r="BS9" s="200"/>
      <c r="BT9" s="200"/>
      <c r="BU9" s="200"/>
      <c r="BV9" s="199"/>
      <c r="BW9" s="199"/>
      <c r="BX9" s="199"/>
      <c r="BY9" s="203"/>
      <c r="BZ9" s="200"/>
      <c r="CA9" s="200"/>
      <c r="CB9" s="200"/>
      <c r="CC9" s="200"/>
      <c r="CD9" s="200"/>
      <c r="CE9" s="199"/>
      <c r="CF9" s="199"/>
      <c r="CG9" s="199"/>
      <c r="CH9" s="200"/>
      <c r="CI9" s="200"/>
      <c r="CJ9" s="200"/>
      <c r="CK9" s="199"/>
      <c r="CL9" s="199"/>
      <c r="CM9" s="199"/>
      <c r="CN9" s="203"/>
      <c r="CO9" s="200"/>
      <c r="CP9" s="200"/>
      <c r="CQ9" s="200"/>
      <c r="CR9" s="199"/>
      <c r="CS9" s="199"/>
      <c r="CT9" s="199"/>
      <c r="CU9" s="200"/>
      <c r="CV9" s="200"/>
      <c r="CW9" s="200"/>
      <c r="CX9" s="199"/>
      <c r="CY9" s="199"/>
      <c r="CZ9" s="199"/>
      <c r="DA9" s="203"/>
      <c r="DB9" s="200"/>
      <c r="DC9" s="200"/>
      <c r="DD9" s="200"/>
      <c r="DE9" s="199"/>
      <c r="DF9" s="199"/>
      <c r="DG9" s="199"/>
      <c r="DH9" s="200"/>
      <c r="DI9" s="200"/>
      <c r="DJ9" s="200"/>
      <c r="DK9" s="199"/>
      <c r="DL9" s="199"/>
      <c r="DM9" s="199"/>
      <c r="DN9" s="203"/>
      <c r="DO9" s="200"/>
      <c r="DP9" s="200"/>
      <c r="DQ9" s="200"/>
      <c r="DR9" s="199"/>
      <c r="DS9" s="199"/>
      <c r="DT9" s="199"/>
      <c r="DU9" s="200"/>
      <c r="DV9" s="200"/>
      <c r="DW9" s="200"/>
      <c r="DX9" s="199"/>
      <c r="DY9" s="199"/>
      <c r="DZ9" s="199"/>
      <c r="EA9" s="203"/>
      <c r="EB9" s="200"/>
      <c r="EC9" s="200"/>
      <c r="ED9" s="200"/>
      <c r="EE9" s="199"/>
      <c r="EF9" s="199"/>
      <c r="EG9" s="199"/>
      <c r="EH9" s="200"/>
      <c r="EI9" s="200"/>
      <c r="EJ9" s="200"/>
      <c r="EK9" s="199"/>
      <c r="EL9" s="199"/>
      <c r="EM9" s="199"/>
      <c r="EN9" s="203"/>
      <c r="EO9" s="200"/>
      <c r="EP9" s="200"/>
      <c r="EQ9" s="200"/>
      <c r="ER9" s="200"/>
      <c r="ES9" s="199"/>
      <c r="ET9" s="199"/>
      <c r="EU9" s="199"/>
      <c r="EV9" s="200"/>
      <c r="EW9" s="200"/>
      <c r="EX9" s="200"/>
      <c r="EY9" s="199"/>
      <c r="EZ9" s="199"/>
      <c r="FA9" s="199"/>
      <c r="FB9" s="203"/>
      <c r="FC9" s="200"/>
      <c r="FD9" s="200"/>
      <c r="FE9" s="200"/>
      <c r="FF9" s="199"/>
      <c r="FG9" s="199"/>
      <c r="FH9" s="199"/>
      <c r="FI9" s="200"/>
      <c r="FJ9" s="200"/>
      <c r="FK9" s="200"/>
      <c r="FL9" s="199"/>
      <c r="FM9" s="199"/>
      <c r="FN9" s="199"/>
      <c r="FO9" s="203"/>
      <c r="FP9" s="200"/>
      <c r="FQ9" s="200"/>
      <c r="FR9" s="200"/>
      <c r="FS9" s="199"/>
      <c r="FT9" s="199"/>
      <c r="FU9" s="199"/>
      <c r="FV9" s="200"/>
      <c r="FW9" s="200"/>
      <c r="FX9" s="200"/>
      <c r="FY9" s="199"/>
      <c r="FZ9" s="199"/>
      <c r="GA9" s="199"/>
      <c r="GB9" s="203"/>
      <c r="GC9" s="200"/>
      <c r="GD9" s="200"/>
      <c r="GE9" s="220"/>
      <c r="GF9" s="200"/>
      <c r="GG9" s="199"/>
      <c r="GH9" s="199"/>
      <c r="GI9" s="199"/>
      <c r="GJ9" s="200"/>
      <c r="GK9" s="200"/>
      <c r="GL9" s="200"/>
      <c r="GM9" s="199"/>
      <c r="GN9" s="199"/>
      <c r="GO9" s="199"/>
      <c r="GP9" s="203"/>
      <c r="GQ9" s="200"/>
      <c r="GR9" s="200"/>
      <c r="GS9" s="200"/>
      <c r="GT9" s="199"/>
      <c r="GU9" s="199"/>
      <c r="GV9" s="199"/>
      <c r="GW9" s="200"/>
      <c r="GX9" s="200"/>
      <c r="GY9" s="200"/>
      <c r="GZ9" s="199"/>
      <c r="HA9" s="199"/>
      <c r="HB9" s="199"/>
      <c r="HC9" s="203"/>
      <c r="HD9" s="200"/>
      <c r="HE9" s="200"/>
      <c r="HF9" s="200"/>
      <c r="HG9" s="199"/>
      <c r="HH9" s="199"/>
      <c r="HI9" s="199"/>
      <c r="HJ9" s="200"/>
      <c r="HK9" s="200"/>
      <c r="HL9" s="200"/>
      <c r="HM9" s="199"/>
      <c r="HN9" s="199"/>
      <c r="HO9" s="199"/>
      <c r="HP9" s="203"/>
      <c r="HQ9" s="200"/>
      <c r="HR9" s="200"/>
    </row>
    <row r="10" spans="1:226" s="113" customFormat="1" ht="18.75" customHeight="1">
      <c r="A10" s="25">
        <v>1</v>
      </c>
      <c r="B10" s="140" t="s">
        <v>13</v>
      </c>
      <c r="C10" s="123" t="s">
        <v>14</v>
      </c>
      <c r="D10" s="123" t="str">
        <f t="shared" ref="D10:D28" si="0">B10&amp;C10</f>
        <v>122DC2533</v>
      </c>
      <c r="E10" s="141" t="s">
        <v>125</v>
      </c>
      <c r="F10" s="142" t="s">
        <v>227</v>
      </c>
      <c r="G10" s="143" t="s">
        <v>239</v>
      </c>
      <c r="H10" s="28">
        <v>5</v>
      </c>
      <c r="I10" s="28">
        <v>6</v>
      </c>
      <c r="J10" s="28">
        <v>6</v>
      </c>
      <c r="K10" s="28">
        <v>6</v>
      </c>
      <c r="L10" s="5">
        <f t="shared" ref="L10:L15" si="1">ROUND((H10+I10+J10*2+K10*2)/6,1)</f>
        <v>5.8</v>
      </c>
      <c r="M10" s="6">
        <v>5</v>
      </c>
      <c r="N10" s="6"/>
      <c r="O10" s="24">
        <f t="shared" ref="O10:O15" si="2">ROUND((MAX(M10:N10)+L10)/2,1)</f>
        <v>5.4</v>
      </c>
      <c r="P10" s="10"/>
      <c r="Q10" s="6"/>
      <c r="R10" s="6">
        <f t="shared" ref="R10:R15" si="3">ROUND((P10+Q10*2)/3,1)</f>
        <v>0</v>
      </c>
      <c r="S10" s="6"/>
      <c r="T10" s="6"/>
      <c r="U10" s="10">
        <f t="shared" ref="U10:U15" si="4">ROUND((MAX(S10:T10)+R10)/2,1)</f>
        <v>0</v>
      </c>
      <c r="V10" s="56">
        <f t="shared" ref="V10:V15" si="5">IF(R10=0,(MAX(M10,N10)+L10)/2,(MAX(S10,T10)+R10)/2)</f>
        <v>5.4</v>
      </c>
      <c r="W10" s="28">
        <v>9</v>
      </c>
      <c r="X10" s="28">
        <v>8</v>
      </c>
      <c r="Y10" s="6">
        <f t="shared" ref="Y10:Y15" si="6">ROUND((W10+X10*2)/3,1)</f>
        <v>8.3000000000000007</v>
      </c>
      <c r="Z10" s="6">
        <v>6</v>
      </c>
      <c r="AA10" s="6"/>
      <c r="AB10" s="24">
        <f t="shared" ref="AB10:AB15" si="7">ROUND((MAX(Z10:AA10)+Y10)/2,1)</f>
        <v>7.2</v>
      </c>
      <c r="AC10" s="10"/>
      <c r="AD10" s="6"/>
      <c r="AE10" s="6">
        <f t="shared" ref="AE10:AE15" si="8">ROUND((AC10+AD10*2)/3,1)</f>
        <v>0</v>
      </c>
      <c r="AF10" s="6"/>
      <c r="AG10" s="6"/>
      <c r="AH10" s="10">
        <f t="shared" ref="AH10:AH15" si="9">ROUND((MAX(AF10:AG10)+AE10)/2,1)</f>
        <v>0</v>
      </c>
      <c r="AI10" s="56">
        <f t="shared" ref="AI10:AI15" si="10">IF(AE10=0,(MAX(Z10,AA10)+Y10)/2,(MAX(AF10,AG10)+AE10)/2)</f>
        <v>7.15</v>
      </c>
      <c r="AJ10" s="28">
        <v>8</v>
      </c>
      <c r="AK10" s="28"/>
      <c r="AL10" s="28">
        <v>8</v>
      </c>
      <c r="AM10" s="6">
        <f t="shared" ref="AM10:AM15" si="11">ROUND((AJ10+AL10*2)/3,1)</f>
        <v>8</v>
      </c>
      <c r="AN10" s="6">
        <v>8</v>
      </c>
      <c r="AO10" s="6"/>
      <c r="AP10" s="24">
        <f t="shared" ref="AP10:AP15" si="12">ROUND((MAX(AN10:AO10)+AM10)/2,1)</f>
        <v>8</v>
      </c>
      <c r="AQ10" s="10"/>
      <c r="AR10" s="6"/>
      <c r="AS10" s="6">
        <f t="shared" ref="AS10:AS15" si="13">ROUND((AQ10+AR10*2)/3,1)</f>
        <v>0</v>
      </c>
      <c r="AT10" s="6"/>
      <c r="AU10" s="6"/>
      <c r="AV10" s="10">
        <f t="shared" ref="AV10:AV15" si="14">ROUND((MAX(AT10:AU10)+AS10)/2,1)</f>
        <v>0</v>
      </c>
      <c r="AW10" s="56">
        <f t="shared" ref="AW10:AW15" si="15">IF(AS10=0,(MAX(AN10,AO10)+AM10)/2,(MAX(AT10,AU10)+AS10)/2)</f>
        <v>8</v>
      </c>
      <c r="AX10" s="28">
        <v>10</v>
      </c>
      <c r="AY10" s="28">
        <v>7</v>
      </c>
      <c r="AZ10" s="28">
        <v>9</v>
      </c>
      <c r="BA10" s="28">
        <v>9</v>
      </c>
      <c r="BB10" s="40">
        <f>ROUND(((BA10+AZ10)*2+AY10+AX10)/6,1)</f>
        <v>8.8000000000000007</v>
      </c>
      <c r="BC10" s="6">
        <v>9</v>
      </c>
      <c r="BD10" s="6"/>
      <c r="BE10" s="24">
        <f t="shared" ref="BE10:BE15" si="16">ROUND((MAX(BC10:BD10)+BB10)/2,1)</f>
        <v>8.9</v>
      </c>
      <c r="BF10" s="10"/>
      <c r="BG10" s="6"/>
      <c r="BH10" s="6">
        <f t="shared" ref="BH10:BH15" si="17">ROUND((BF10+BG10*2)/3,1)</f>
        <v>0</v>
      </c>
      <c r="BI10" s="6"/>
      <c r="BJ10" s="6"/>
      <c r="BK10" s="10">
        <f t="shared" ref="BK10:BK15" si="18">ROUND((MAX(BI10:BJ10)+BH10)/2,1)</f>
        <v>0</v>
      </c>
      <c r="BL10" s="56">
        <f t="shared" ref="BL10:BL15" si="19">IF(BH10=0,(MAX(BC10,BD10)+BB10)/2,(MAX(BI10,BJ10)+BH10)/2)</f>
        <v>8.9</v>
      </c>
      <c r="BM10" s="1">
        <v>9</v>
      </c>
      <c r="BN10" s="1">
        <v>7</v>
      </c>
      <c r="BO10" s="8">
        <f>ROUND((BN10*2+BM10)/3,1)</f>
        <v>7.7</v>
      </c>
      <c r="BP10" s="1">
        <v>9</v>
      </c>
      <c r="BQ10" s="6"/>
      <c r="BR10" s="24">
        <f t="shared" ref="BR10:BR15" si="20">ROUND((MAX(BP10:BQ10)+BO10)/2,1)</f>
        <v>8.4</v>
      </c>
      <c r="BS10" s="10"/>
      <c r="BT10" s="6"/>
      <c r="BU10" s="6">
        <f t="shared" ref="BU10:BU15" si="21">ROUND((BS10+BT10*2)/3,1)</f>
        <v>0</v>
      </c>
      <c r="BV10" s="6"/>
      <c r="BW10" s="6"/>
      <c r="BX10" s="10">
        <f t="shared" ref="BX10:BX15" si="22">ROUND((MAX(BV10:BW10)+BU10)/2,1)</f>
        <v>0</v>
      </c>
      <c r="BY10" s="56">
        <f t="shared" ref="BY10:BY15" si="23">IF(BU10=0,(MAX(BP10,BQ10)+BO10)/2,(MAX(BV10,BW10)+BU10)/2)</f>
        <v>8.35</v>
      </c>
      <c r="BZ10" s="28"/>
      <c r="CA10" s="28"/>
      <c r="CB10" s="28"/>
      <c r="CC10" s="28"/>
      <c r="CD10" s="6">
        <f t="shared" ref="CD10:CD15" si="24">ROUND((BZ10+CC10*2)/3,1)</f>
        <v>0</v>
      </c>
      <c r="CE10" s="6"/>
      <c r="CF10" s="6"/>
      <c r="CG10" s="24">
        <f t="shared" ref="CG10:CG15" si="25">ROUND((MAX(CE10:CF10)+CD10)/2,1)</f>
        <v>0</v>
      </c>
      <c r="CH10" s="10"/>
      <c r="CI10" s="6"/>
      <c r="CJ10" s="6">
        <f t="shared" ref="CJ10:CJ15" si="26">ROUND((CH10+CI10*2)/3,1)</f>
        <v>0</v>
      </c>
      <c r="CK10" s="6"/>
      <c r="CL10" s="6"/>
      <c r="CM10" s="10">
        <f t="shared" ref="CM10:CM15" si="27">ROUND((MAX(CK10:CL10)+CJ10)/2,1)</f>
        <v>0</v>
      </c>
      <c r="CN10" s="56">
        <f t="shared" ref="CN10:CN15" si="28">IF(CJ10=0,(MAX(CE10,CF10)+CD10)/2,(MAX(CK10,CL10)+CJ10)/2)</f>
        <v>0</v>
      </c>
      <c r="CO10" s="28"/>
      <c r="CP10" s="28"/>
      <c r="CQ10" s="6">
        <f t="shared" ref="CQ10:CQ15" si="29">ROUND((CO10+CP10*2)/3,1)</f>
        <v>0</v>
      </c>
      <c r="CR10" s="6"/>
      <c r="CS10" s="6"/>
      <c r="CT10" s="24">
        <f t="shared" ref="CT10:CT15" si="30">ROUND((MAX(CR10:CS10)+CQ10)/2,1)</f>
        <v>0</v>
      </c>
      <c r="CU10" s="10"/>
      <c r="CV10" s="6"/>
      <c r="CW10" s="6">
        <f t="shared" ref="CW10:CW15" si="31">ROUND((CU10+CV10*2)/3,1)</f>
        <v>0</v>
      </c>
      <c r="CX10" s="6"/>
      <c r="CY10" s="6"/>
      <c r="CZ10" s="10">
        <f t="shared" ref="CZ10:CZ15" si="32">ROUND((MAX(CX10:CY10)+CW10)/2,1)</f>
        <v>0</v>
      </c>
      <c r="DA10" s="56">
        <f t="shared" ref="DA10:DA15" si="33">IF(CW10=0,(MAX(CR10,CS10)+CQ10)/2,(MAX(CX10,CY10)+CW10)/2)</f>
        <v>0</v>
      </c>
      <c r="DB10" s="28">
        <v>8</v>
      </c>
      <c r="DC10" s="28">
        <v>8</v>
      </c>
      <c r="DD10" s="6">
        <f t="shared" ref="DD10:DD15" si="34">ROUND((DB10+DC10*2)/3,1)</f>
        <v>8</v>
      </c>
      <c r="DE10" s="6">
        <v>8.5</v>
      </c>
      <c r="DF10" s="6"/>
      <c r="DG10" s="24">
        <f t="shared" ref="DG10:DG15" si="35">ROUND((MAX(DE10:DF10)+DD10)/2,1)</f>
        <v>8.3000000000000007</v>
      </c>
      <c r="DH10" s="10"/>
      <c r="DI10" s="6"/>
      <c r="DJ10" s="6">
        <f t="shared" ref="DJ10:DJ15" si="36">ROUND((DH10+DI10*2)/3,1)</f>
        <v>0</v>
      </c>
      <c r="DK10" s="6"/>
      <c r="DL10" s="6"/>
      <c r="DM10" s="10">
        <f t="shared" ref="DM10:DM15" si="37">ROUND((MAX(DK10:DL10)+DJ10)/2,1)</f>
        <v>0</v>
      </c>
      <c r="DN10" s="56">
        <f t="shared" ref="DN10:DN15" si="38">IF(DJ10=0,(MAX(DE10,DF10)+DD10)/2,(MAX(DK10,DL10)+DJ10)/2)</f>
        <v>8.25</v>
      </c>
      <c r="DO10" s="28">
        <v>8</v>
      </c>
      <c r="DP10" s="28">
        <v>8</v>
      </c>
      <c r="DQ10" s="6">
        <f t="shared" ref="DQ10:DQ15" si="39">ROUND((DO10+DP10*2)/3,1)</f>
        <v>8</v>
      </c>
      <c r="DR10" s="6">
        <v>8</v>
      </c>
      <c r="DS10" s="6"/>
      <c r="DT10" s="24">
        <f t="shared" ref="DT10:DT15" si="40">ROUND((MAX(DR10:DS10)+DQ10)/2,1)</f>
        <v>8</v>
      </c>
      <c r="DU10" s="10"/>
      <c r="DV10" s="6"/>
      <c r="DW10" s="6">
        <f t="shared" ref="DW10:DW15" si="41">ROUND((DU10+DV10*2)/3,1)</f>
        <v>0</v>
      </c>
      <c r="DX10" s="6"/>
      <c r="DY10" s="6"/>
      <c r="DZ10" s="10">
        <f t="shared" ref="DZ10:DZ15" si="42">ROUND((MAX(DX10:DY10)+DW10)/2,1)</f>
        <v>0</v>
      </c>
      <c r="EA10" s="56">
        <f t="shared" ref="EA10:EA15" si="43">IF(DW10=0,(MAX(DR10,DS10)+DQ10)/2,(MAX(DX10,DY10)+DW10)/2)</f>
        <v>8</v>
      </c>
      <c r="EB10" s="28">
        <v>8</v>
      </c>
      <c r="EC10" s="28">
        <v>7</v>
      </c>
      <c r="ED10" s="47">
        <f t="shared" ref="ED10:ED28" si="44">(EC10*2+EB10)/3</f>
        <v>7.333333333333333</v>
      </c>
      <c r="EE10" s="28">
        <v>6</v>
      </c>
      <c r="EF10" s="6"/>
      <c r="EG10" s="24">
        <f t="shared" ref="EG10:EG15" si="45">ROUND((MAX(EE10:EF10)+ED10)/2,1)</f>
        <v>6.7</v>
      </c>
      <c r="EH10" s="10"/>
      <c r="EI10" s="6"/>
      <c r="EJ10" s="6">
        <f t="shared" ref="EJ10:EJ15" si="46">ROUND((EH10+EI10*2)/3,1)</f>
        <v>0</v>
      </c>
      <c r="EK10" s="6"/>
      <c r="EL10" s="6"/>
      <c r="EM10" s="10">
        <f t="shared" ref="EM10:EM15" si="47">ROUND((MAX(EK10:EL10)+EJ10)/2,1)</f>
        <v>0</v>
      </c>
      <c r="EN10" s="56">
        <f t="shared" ref="EN10:EN15" si="48">IF(EJ10=0,(MAX(EE10,EF10)+ED10)/2,(MAX(EK10,EL10)+EJ10)/2)</f>
        <v>6.6666666666666661</v>
      </c>
      <c r="EO10" s="3">
        <v>8</v>
      </c>
      <c r="EP10" s="1"/>
      <c r="EQ10" s="1">
        <v>6</v>
      </c>
      <c r="ER10" s="49">
        <f t="shared" ref="ER10:ER19" si="49">(EQ10*2+EO10)/3</f>
        <v>6.666666666666667</v>
      </c>
      <c r="ES10" s="8">
        <v>5.5</v>
      </c>
      <c r="ET10" s="6"/>
      <c r="EU10" s="24">
        <f t="shared" ref="EU10:EU15" si="50">ROUND((MAX(ES10:ET10)+ER10)/2,1)</f>
        <v>6.1</v>
      </c>
      <c r="EV10" s="10"/>
      <c r="EW10" s="6"/>
      <c r="EX10" s="6">
        <f t="shared" ref="EX10:EX15" si="51">ROUND((EV10+EW10*2)/3,1)</f>
        <v>0</v>
      </c>
      <c r="EY10" s="6"/>
      <c r="EZ10" s="6"/>
      <c r="FA10" s="10">
        <f t="shared" ref="FA10:FA15" si="52">ROUND((MAX(EY10:EZ10)+EX10)/2,1)</f>
        <v>0</v>
      </c>
      <c r="FB10" s="56">
        <f t="shared" ref="FB10:FB15" si="53">IF(EX10=0,(MAX(ES10,ET10)+ER10)/2,(MAX(EY10,EZ10)+EX10)/2)</f>
        <v>6.0833333333333339</v>
      </c>
      <c r="FC10" s="1">
        <v>7.5</v>
      </c>
      <c r="FD10" s="1">
        <v>6</v>
      </c>
      <c r="FE10" s="8">
        <f t="shared" ref="FE10:FE19" si="54">ROUND((FD10*2+FC10)/3,1)</f>
        <v>6.5</v>
      </c>
      <c r="FF10" s="1">
        <v>5.5</v>
      </c>
      <c r="FG10" s="1"/>
      <c r="FH10" s="24">
        <f t="shared" ref="FH10:FH15" si="55">ROUND((MAX(FF10:FG10)+FE10)/2,1)</f>
        <v>6</v>
      </c>
      <c r="FI10" s="10"/>
      <c r="FJ10" s="6"/>
      <c r="FK10" s="6">
        <f t="shared" ref="FK10:FK15" si="56">ROUND((FI10+FJ10*2)/3,1)</f>
        <v>0</v>
      </c>
      <c r="FL10" s="6"/>
      <c r="FM10" s="6"/>
      <c r="FN10" s="10">
        <f t="shared" ref="FN10:FN15" si="57">ROUND((MAX(FL10:FM10)+FK10)/2,1)</f>
        <v>0</v>
      </c>
      <c r="FO10" s="56">
        <f t="shared" ref="FO10:FO15" si="58">IF(FK10=0,(MAX(FF10,FG10)+FE10)/2,(MAX(FL10,FM10)+FK10)/2)</f>
        <v>6</v>
      </c>
      <c r="FP10" s="1">
        <v>9</v>
      </c>
      <c r="FQ10" s="1">
        <v>9</v>
      </c>
      <c r="FR10" s="8">
        <f t="shared" ref="FR10:FR19" si="59">ROUND((FQ10*2+FP10)/3,1)</f>
        <v>9</v>
      </c>
      <c r="FS10" s="3">
        <v>8.5</v>
      </c>
      <c r="FT10" s="6"/>
      <c r="FU10" s="24">
        <f t="shared" ref="FU10:FU15" si="60">ROUND((MAX(FS10:FT10)+FR10)/2,1)</f>
        <v>8.8000000000000007</v>
      </c>
      <c r="FV10" s="10"/>
      <c r="FW10" s="6"/>
      <c r="FX10" s="6">
        <f t="shared" ref="FX10:FX15" si="61">ROUND((FV10+FW10*2)/3,1)</f>
        <v>0</v>
      </c>
      <c r="FY10" s="6"/>
      <c r="FZ10" s="6"/>
      <c r="GA10" s="10">
        <f t="shared" ref="GA10:GA15" si="62">ROUND((MAX(FY10:FZ10)+FX10)/2,1)</f>
        <v>0</v>
      </c>
      <c r="GB10" s="56">
        <f t="shared" ref="GB10:GB15" si="63">IF(FX10=0,(MAX(FS10,FT10)+FR10)/2,(MAX(FY10,FZ10)+FX10)/2)</f>
        <v>8.75</v>
      </c>
      <c r="GC10" s="1">
        <v>8</v>
      </c>
      <c r="GD10" s="1">
        <v>6</v>
      </c>
      <c r="GE10" s="8"/>
      <c r="GF10" s="68">
        <f>(GC10+GD10*2)/3</f>
        <v>6.666666666666667</v>
      </c>
      <c r="GG10" s="6">
        <v>7.5</v>
      </c>
      <c r="GH10" s="6"/>
      <c r="GI10" s="24">
        <f t="shared" ref="GI10:GI15" si="64">ROUND((MAX(GG10:GH10)+GF10)/2,1)</f>
        <v>7.1</v>
      </c>
      <c r="GJ10" s="10"/>
      <c r="GK10" s="6"/>
      <c r="GL10" s="6">
        <f t="shared" ref="GL10:GL15" si="65">ROUND((GJ10+GK10*2)/3,1)</f>
        <v>0</v>
      </c>
      <c r="GM10" s="6"/>
      <c r="GN10" s="6"/>
      <c r="GO10" s="10">
        <f t="shared" ref="GO10:GO15" si="66">ROUND((MAX(GM10:GN10)+GL10)/2,1)</f>
        <v>0</v>
      </c>
      <c r="GP10" s="56">
        <f t="shared" ref="GP10:GP15" si="67">IF(GL10=0,(MAX(GG10,GH10)+GF10)/2,(MAX(GM10,GN10)+GL10)/2)</f>
        <v>7.0833333333333339</v>
      </c>
      <c r="GQ10" s="1">
        <v>7</v>
      </c>
      <c r="GR10" s="1">
        <v>5</v>
      </c>
      <c r="GS10" s="8">
        <f t="shared" ref="GS10:GS19" si="68">ROUND((GR10*2+GQ10)/3,1)</f>
        <v>5.7</v>
      </c>
      <c r="GT10" s="4">
        <v>7</v>
      </c>
      <c r="GU10" s="6"/>
      <c r="GV10" s="24">
        <f t="shared" ref="GV10:GV15" si="69">ROUND((MAX(GT10:GU10)+GS10)/2,1)</f>
        <v>6.4</v>
      </c>
      <c r="GW10" s="10"/>
      <c r="GX10" s="6"/>
      <c r="GY10" s="6">
        <f t="shared" ref="GY10:GY15" si="70">ROUND((GW10+GX10*2)/3,1)</f>
        <v>0</v>
      </c>
      <c r="GZ10" s="6"/>
      <c r="HA10" s="6"/>
      <c r="HB10" s="10">
        <f t="shared" ref="HB10:HB15" si="71">ROUND((MAX(GZ10:HA10)+GY10)/2,1)</f>
        <v>0</v>
      </c>
      <c r="HC10" s="56">
        <f t="shared" ref="HC10:HC15" si="72">IF(GY10=0,(MAX(GT10,GU10)+GS10)/2,(MAX(GZ10,HA10)+GY10)/2)</f>
        <v>6.35</v>
      </c>
      <c r="HD10" s="1">
        <v>7</v>
      </c>
      <c r="HE10" s="1">
        <v>7</v>
      </c>
      <c r="HF10" s="8">
        <f t="shared" ref="HF10:HF19" si="73">(HE10*2+HD10)/3</f>
        <v>7</v>
      </c>
      <c r="HG10" s="4">
        <v>7</v>
      </c>
      <c r="HH10" s="6"/>
      <c r="HI10" s="24">
        <f t="shared" ref="HI10:HI15" si="74">ROUND((MAX(HG10:HH10)+HF10)/2,1)</f>
        <v>7</v>
      </c>
      <c r="HJ10" s="10"/>
      <c r="HK10" s="6"/>
      <c r="HL10" s="6">
        <f t="shared" ref="HL10:HL15" si="75">ROUND((HJ10+HK10*2)/3,1)</f>
        <v>0</v>
      </c>
      <c r="HM10" s="6"/>
      <c r="HN10" s="6"/>
      <c r="HO10" s="10">
        <f t="shared" ref="HO10:HO15" si="76">ROUND((MAX(HM10:HN10)+HL10)/2,1)</f>
        <v>0</v>
      </c>
      <c r="HP10" s="56">
        <f t="shared" ref="HP10:HP15" si="77">IF(HL10=0,(MAX(HG10,HH10)+HF10)/2,(MAX(HM10,HN10)+HL10)/2)</f>
        <v>7</v>
      </c>
      <c r="HQ10" s="2">
        <f t="shared" ref="HQ10:HQ28" si="78">ROUND((V10*$V$6+AI10*$AI$6+AW10*$AW$6+BL10*$BL$6+BY10*$BY$6+CN10*$CN$6+DA10*$DA$6+DN10*$DN$6+EA10*$EA$6+EN10*$EN$6+FB10*$FB$6+FO10*$FO$6+GB10*$GB$6+GP10*$GP$6+HC10*$HC$6+HP10*$HP$6)/($V$6+$AI$6+$AW$6+$BL$6+$BY$6+$CN$6+$DA$6+$DN$6+$EA$6+$EN$6+$FB$6+$FO$6+$GB$6+$GP$6+$HC$6+$HP$6),1)</f>
        <v>6.7</v>
      </c>
      <c r="HR10" s="83" t="str">
        <f t="shared" ref="HR10:HR28" si="79">IF(HQ10&lt;4,"KÉM",IF(HQ10&lt;=4.9,"YẾU",IF(HQ10&lt;=5.9,"TB",IF(HQ10&lt;=6.9,"TB KHÁ",IF(HQ10&lt;=7.9,"KHÁ",IF(HQ10&lt;=8.9,"GIỎI","XS"))))))</f>
        <v>TB KHÁ</v>
      </c>
    </row>
    <row r="11" spans="1:226" s="113" customFormat="1" ht="18.75" customHeight="1">
      <c r="A11" s="25">
        <v>2</v>
      </c>
      <c r="B11" s="140" t="s">
        <v>13</v>
      </c>
      <c r="C11" s="123" t="s">
        <v>15</v>
      </c>
      <c r="D11" s="123" t="str">
        <f t="shared" si="0"/>
        <v>122DC2534</v>
      </c>
      <c r="E11" s="141" t="s">
        <v>123</v>
      </c>
      <c r="F11" s="142" t="s">
        <v>124</v>
      </c>
      <c r="G11" s="143" t="s">
        <v>127</v>
      </c>
      <c r="H11" s="28">
        <v>6</v>
      </c>
      <c r="I11" s="28">
        <v>6</v>
      </c>
      <c r="J11" s="28">
        <v>6</v>
      </c>
      <c r="K11" s="28">
        <v>7</v>
      </c>
      <c r="L11" s="5">
        <f t="shared" si="1"/>
        <v>6.3</v>
      </c>
      <c r="M11" s="6">
        <v>6</v>
      </c>
      <c r="N11" s="6"/>
      <c r="O11" s="24">
        <f t="shared" si="2"/>
        <v>6.2</v>
      </c>
      <c r="P11" s="10"/>
      <c r="Q11" s="6"/>
      <c r="R11" s="6">
        <f t="shared" si="3"/>
        <v>0</v>
      </c>
      <c r="S11" s="6"/>
      <c r="T11" s="6"/>
      <c r="U11" s="10">
        <f t="shared" si="4"/>
        <v>0</v>
      </c>
      <c r="V11" s="56">
        <f t="shared" si="5"/>
        <v>6.15</v>
      </c>
      <c r="W11" s="28">
        <v>8</v>
      </c>
      <c r="X11" s="28">
        <v>7</v>
      </c>
      <c r="Y11" s="6">
        <f t="shared" si="6"/>
        <v>7.3</v>
      </c>
      <c r="Z11" s="6">
        <v>6</v>
      </c>
      <c r="AA11" s="6"/>
      <c r="AB11" s="24">
        <f t="shared" si="7"/>
        <v>6.7</v>
      </c>
      <c r="AC11" s="10"/>
      <c r="AD11" s="6"/>
      <c r="AE11" s="6">
        <f t="shared" si="8"/>
        <v>0</v>
      </c>
      <c r="AF11" s="6"/>
      <c r="AG11" s="6"/>
      <c r="AH11" s="10">
        <f t="shared" si="9"/>
        <v>0</v>
      </c>
      <c r="AI11" s="56">
        <f t="shared" si="10"/>
        <v>6.65</v>
      </c>
      <c r="AJ11" s="28">
        <v>7</v>
      </c>
      <c r="AK11" s="28"/>
      <c r="AL11" s="28">
        <v>8</v>
      </c>
      <c r="AM11" s="6">
        <f t="shared" si="11"/>
        <v>7.7</v>
      </c>
      <c r="AN11" s="6">
        <v>4</v>
      </c>
      <c r="AO11" s="6"/>
      <c r="AP11" s="24">
        <f t="shared" si="12"/>
        <v>5.9</v>
      </c>
      <c r="AQ11" s="10"/>
      <c r="AR11" s="6"/>
      <c r="AS11" s="6">
        <f t="shared" si="13"/>
        <v>0</v>
      </c>
      <c r="AT11" s="6"/>
      <c r="AU11" s="6"/>
      <c r="AV11" s="10">
        <f t="shared" si="14"/>
        <v>0</v>
      </c>
      <c r="AW11" s="56">
        <f t="shared" si="15"/>
        <v>5.85</v>
      </c>
      <c r="AX11" s="28">
        <v>6</v>
      </c>
      <c r="AY11" s="28">
        <v>6</v>
      </c>
      <c r="AZ11" s="28">
        <v>7</v>
      </c>
      <c r="BA11" s="28">
        <v>8</v>
      </c>
      <c r="BB11" s="40">
        <f t="shared" ref="BB11:BB33" si="80">ROUND(((BA11+AZ11)*2+AY11+AX11)/6,1)</f>
        <v>7</v>
      </c>
      <c r="BC11" s="6">
        <v>8</v>
      </c>
      <c r="BD11" s="6"/>
      <c r="BE11" s="24">
        <f t="shared" si="16"/>
        <v>7.5</v>
      </c>
      <c r="BF11" s="10"/>
      <c r="BG11" s="6"/>
      <c r="BH11" s="6">
        <f t="shared" si="17"/>
        <v>0</v>
      </c>
      <c r="BI11" s="6"/>
      <c r="BJ11" s="6"/>
      <c r="BK11" s="10">
        <f t="shared" si="18"/>
        <v>0</v>
      </c>
      <c r="BL11" s="56">
        <f t="shared" si="19"/>
        <v>7.5</v>
      </c>
      <c r="BM11" s="8">
        <v>8</v>
      </c>
      <c r="BN11" s="8">
        <v>6</v>
      </c>
      <c r="BO11" s="8">
        <f>ROUND((BN11*2+BM11)/3,1)</f>
        <v>6.7</v>
      </c>
      <c r="BP11" s="1">
        <v>8</v>
      </c>
      <c r="BQ11" s="6"/>
      <c r="BR11" s="24">
        <f t="shared" si="20"/>
        <v>7.4</v>
      </c>
      <c r="BS11" s="10"/>
      <c r="BT11" s="6"/>
      <c r="BU11" s="6">
        <f t="shared" si="21"/>
        <v>0</v>
      </c>
      <c r="BV11" s="6"/>
      <c r="BW11" s="6"/>
      <c r="BX11" s="10">
        <f t="shared" si="22"/>
        <v>0</v>
      </c>
      <c r="BY11" s="56">
        <f t="shared" si="23"/>
        <v>7.35</v>
      </c>
      <c r="BZ11" s="28"/>
      <c r="CA11" s="28"/>
      <c r="CB11" s="28"/>
      <c r="CC11" s="28"/>
      <c r="CD11" s="6">
        <f t="shared" si="24"/>
        <v>0</v>
      </c>
      <c r="CE11" s="6"/>
      <c r="CF11" s="6"/>
      <c r="CG11" s="24">
        <f t="shared" si="25"/>
        <v>0</v>
      </c>
      <c r="CH11" s="10"/>
      <c r="CI11" s="6"/>
      <c r="CJ11" s="6">
        <f t="shared" si="26"/>
        <v>0</v>
      </c>
      <c r="CK11" s="6"/>
      <c r="CL11" s="6"/>
      <c r="CM11" s="10">
        <f t="shared" si="27"/>
        <v>0</v>
      </c>
      <c r="CN11" s="56">
        <f t="shared" si="28"/>
        <v>0</v>
      </c>
      <c r="CO11" s="28"/>
      <c r="CP11" s="28"/>
      <c r="CQ11" s="6">
        <f t="shared" si="29"/>
        <v>0</v>
      </c>
      <c r="CR11" s="6"/>
      <c r="CS11" s="6"/>
      <c r="CT11" s="24">
        <f t="shared" si="30"/>
        <v>0</v>
      </c>
      <c r="CU11" s="10"/>
      <c r="CV11" s="6"/>
      <c r="CW11" s="6">
        <f t="shared" si="31"/>
        <v>0</v>
      </c>
      <c r="CX11" s="6"/>
      <c r="CY11" s="6"/>
      <c r="CZ11" s="10">
        <f t="shared" si="32"/>
        <v>0</v>
      </c>
      <c r="DA11" s="56">
        <f t="shared" si="33"/>
        <v>0</v>
      </c>
      <c r="DB11" s="28">
        <v>8</v>
      </c>
      <c r="DC11" s="28">
        <v>9</v>
      </c>
      <c r="DD11" s="6">
        <f t="shared" si="34"/>
        <v>8.6999999999999993</v>
      </c>
      <c r="DE11" s="6">
        <v>9</v>
      </c>
      <c r="DF11" s="6"/>
      <c r="DG11" s="24">
        <f t="shared" si="35"/>
        <v>8.9</v>
      </c>
      <c r="DH11" s="10"/>
      <c r="DI11" s="6"/>
      <c r="DJ11" s="6">
        <f t="shared" si="36"/>
        <v>0</v>
      </c>
      <c r="DK11" s="6"/>
      <c r="DL11" s="6"/>
      <c r="DM11" s="10">
        <f t="shared" si="37"/>
        <v>0</v>
      </c>
      <c r="DN11" s="56">
        <f t="shared" si="38"/>
        <v>8.85</v>
      </c>
      <c r="DO11" s="28">
        <v>8</v>
      </c>
      <c r="DP11" s="28">
        <v>7</v>
      </c>
      <c r="DQ11" s="6">
        <f t="shared" si="39"/>
        <v>7.3</v>
      </c>
      <c r="DR11" s="6">
        <v>8</v>
      </c>
      <c r="DS11" s="6"/>
      <c r="DT11" s="24">
        <f t="shared" si="40"/>
        <v>7.7</v>
      </c>
      <c r="DU11" s="10"/>
      <c r="DV11" s="6"/>
      <c r="DW11" s="6">
        <f t="shared" si="41"/>
        <v>0</v>
      </c>
      <c r="DX11" s="6"/>
      <c r="DY11" s="6"/>
      <c r="DZ11" s="10">
        <f t="shared" si="42"/>
        <v>0</v>
      </c>
      <c r="EA11" s="56">
        <f t="shared" si="43"/>
        <v>7.65</v>
      </c>
      <c r="EB11" s="28">
        <v>7</v>
      </c>
      <c r="EC11" s="28">
        <v>6</v>
      </c>
      <c r="ED11" s="47">
        <f t="shared" si="44"/>
        <v>6.333333333333333</v>
      </c>
      <c r="EE11" s="28">
        <v>6</v>
      </c>
      <c r="EF11" s="6"/>
      <c r="EG11" s="24">
        <f t="shared" si="45"/>
        <v>6.2</v>
      </c>
      <c r="EH11" s="10"/>
      <c r="EI11" s="6"/>
      <c r="EJ11" s="6">
        <f t="shared" si="46"/>
        <v>0</v>
      </c>
      <c r="EK11" s="6"/>
      <c r="EL11" s="6"/>
      <c r="EM11" s="10">
        <f t="shared" si="47"/>
        <v>0</v>
      </c>
      <c r="EN11" s="56">
        <f t="shared" si="48"/>
        <v>6.1666666666666661</v>
      </c>
      <c r="EO11" s="47">
        <v>7.5</v>
      </c>
      <c r="EP11" s="47"/>
      <c r="EQ11" s="47">
        <v>8.5</v>
      </c>
      <c r="ER11" s="49">
        <f t="shared" si="49"/>
        <v>8.1666666666666661</v>
      </c>
      <c r="ES11" s="3">
        <v>5.5</v>
      </c>
      <c r="ET11" s="6"/>
      <c r="EU11" s="24">
        <f t="shared" si="50"/>
        <v>6.8</v>
      </c>
      <c r="EV11" s="10"/>
      <c r="EW11" s="6"/>
      <c r="EX11" s="6">
        <f t="shared" si="51"/>
        <v>0</v>
      </c>
      <c r="EY11" s="6"/>
      <c r="EZ11" s="6"/>
      <c r="FA11" s="10">
        <f t="shared" si="52"/>
        <v>0</v>
      </c>
      <c r="FB11" s="56">
        <f t="shared" si="53"/>
        <v>6.833333333333333</v>
      </c>
      <c r="FC11" s="57">
        <v>6</v>
      </c>
      <c r="FD11" s="57">
        <v>6</v>
      </c>
      <c r="FE11" s="57">
        <f t="shared" si="54"/>
        <v>6</v>
      </c>
      <c r="FF11" s="54">
        <v>2</v>
      </c>
      <c r="FG11" s="54">
        <v>6</v>
      </c>
      <c r="FH11" s="55">
        <f t="shared" si="55"/>
        <v>6</v>
      </c>
      <c r="FI11" s="55"/>
      <c r="FJ11" s="54"/>
      <c r="FK11" s="54">
        <f t="shared" si="56"/>
        <v>0</v>
      </c>
      <c r="FL11" s="54"/>
      <c r="FM11" s="54"/>
      <c r="FN11" s="55">
        <f t="shared" si="57"/>
        <v>0</v>
      </c>
      <c r="FO11" s="55">
        <f t="shared" si="58"/>
        <v>6</v>
      </c>
      <c r="FP11" s="47">
        <v>9</v>
      </c>
      <c r="FQ11" s="47">
        <v>9</v>
      </c>
      <c r="FR11" s="8">
        <f t="shared" si="59"/>
        <v>9</v>
      </c>
      <c r="FS11" s="3">
        <v>9.5</v>
      </c>
      <c r="FT11" s="6"/>
      <c r="FU11" s="24">
        <f t="shared" si="60"/>
        <v>9.3000000000000007</v>
      </c>
      <c r="FV11" s="10"/>
      <c r="FW11" s="6"/>
      <c r="FX11" s="6">
        <f t="shared" si="61"/>
        <v>0</v>
      </c>
      <c r="FY11" s="6"/>
      <c r="FZ11" s="6"/>
      <c r="GA11" s="10">
        <f t="shared" si="62"/>
        <v>0</v>
      </c>
      <c r="GB11" s="56">
        <f t="shared" si="63"/>
        <v>9.25</v>
      </c>
      <c r="GC11" s="8">
        <v>8</v>
      </c>
      <c r="GD11" s="8">
        <v>6</v>
      </c>
      <c r="GE11" s="8"/>
      <c r="GF11" s="68">
        <f t="shared" ref="GF11:GF19" si="81">(GC11+GD11*2)/3</f>
        <v>6.666666666666667</v>
      </c>
      <c r="GG11" s="6">
        <v>6.5</v>
      </c>
      <c r="GH11" s="6"/>
      <c r="GI11" s="24">
        <f t="shared" si="64"/>
        <v>6.6</v>
      </c>
      <c r="GJ11" s="10"/>
      <c r="GK11" s="6"/>
      <c r="GL11" s="6">
        <f t="shared" si="65"/>
        <v>0</v>
      </c>
      <c r="GM11" s="6"/>
      <c r="GN11" s="6"/>
      <c r="GO11" s="10">
        <f t="shared" si="66"/>
        <v>0</v>
      </c>
      <c r="GP11" s="56">
        <f t="shared" si="67"/>
        <v>6.5833333333333339</v>
      </c>
      <c r="GQ11" s="3">
        <v>6</v>
      </c>
      <c r="GR11" s="3">
        <v>6</v>
      </c>
      <c r="GS11" s="8">
        <f t="shared" si="68"/>
        <v>6</v>
      </c>
      <c r="GT11" s="3">
        <v>4</v>
      </c>
      <c r="GU11" s="6"/>
      <c r="GV11" s="24">
        <f t="shared" si="69"/>
        <v>5</v>
      </c>
      <c r="GW11" s="10"/>
      <c r="GX11" s="6"/>
      <c r="GY11" s="6">
        <f t="shared" si="70"/>
        <v>0</v>
      </c>
      <c r="GZ11" s="6"/>
      <c r="HA11" s="6"/>
      <c r="HB11" s="10">
        <f t="shared" si="71"/>
        <v>0</v>
      </c>
      <c r="HC11" s="56">
        <f t="shared" si="72"/>
        <v>5</v>
      </c>
      <c r="HD11" s="3">
        <v>8</v>
      </c>
      <c r="HE11" s="3">
        <v>7</v>
      </c>
      <c r="HF11" s="8">
        <f t="shared" si="73"/>
        <v>7.333333333333333</v>
      </c>
      <c r="HG11" s="3">
        <v>8</v>
      </c>
      <c r="HH11" s="6"/>
      <c r="HI11" s="24">
        <f t="shared" si="74"/>
        <v>7.7</v>
      </c>
      <c r="HJ11" s="10"/>
      <c r="HK11" s="6"/>
      <c r="HL11" s="6">
        <f t="shared" si="75"/>
        <v>0</v>
      </c>
      <c r="HM11" s="6"/>
      <c r="HN11" s="6"/>
      <c r="HO11" s="10">
        <f t="shared" si="76"/>
        <v>0</v>
      </c>
      <c r="HP11" s="56">
        <f t="shared" si="77"/>
        <v>7.6666666666666661</v>
      </c>
      <c r="HQ11" s="2">
        <f t="shared" si="78"/>
        <v>6.5</v>
      </c>
      <c r="HR11" s="83" t="str">
        <f t="shared" si="79"/>
        <v>TB KHÁ</v>
      </c>
    </row>
    <row r="12" spans="1:226" s="113" customFormat="1" ht="18.75" customHeight="1">
      <c r="A12" s="25">
        <v>3</v>
      </c>
      <c r="B12" s="144" t="s">
        <v>13</v>
      </c>
      <c r="C12" s="123" t="s">
        <v>16</v>
      </c>
      <c r="D12" s="123" t="str">
        <f t="shared" si="0"/>
        <v>122DC2535</v>
      </c>
      <c r="E12" s="141" t="s">
        <v>112</v>
      </c>
      <c r="F12" s="142" t="s">
        <v>216</v>
      </c>
      <c r="G12" s="143" t="s">
        <v>129</v>
      </c>
      <c r="H12" s="28">
        <v>5</v>
      </c>
      <c r="I12" s="28">
        <v>6</v>
      </c>
      <c r="J12" s="28">
        <v>6</v>
      </c>
      <c r="K12" s="28">
        <v>8</v>
      </c>
      <c r="L12" s="5">
        <f t="shared" si="1"/>
        <v>6.5</v>
      </c>
      <c r="M12" s="6">
        <v>8</v>
      </c>
      <c r="N12" s="6"/>
      <c r="O12" s="24">
        <f t="shared" si="2"/>
        <v>7.3</v>
      </c>
      <c r="P12" s="10"/>
      <c r="Q12" s="6"/>
      <c r="R12" s="6">
        <f t="shared" si="3"/>
        <v>0</v>
      </c>
      <c r="S12" s="6"/>
      <c r="T12" s="6"/>
      <c r="U12" s="10">
        <f t="shared" si="4"/>
        <v>0</v>
      </c>
      <c r="V12" s="56">
        <f t="shared" si="5"/>
        <v>7.25</v>
      </c>
      <c r="W12" s="28">
        <v>5</v>
      </c>
      <c r="X12" s="28">
        <v>5</v>
      </c>
      <c r="Y12" s="6">
        <f t="shared" si="6"/>
        <v>5</v>
      </c>
      <c r="Z12" s="6">
        <v>6</v>
      </c>
      <c r="AA12" s="6"/>
      <c r="AB12" s="24">
        <f t="shared" si="7"/>
        <v>5.5</v>
      </c>
      <c r="AC12" s="10"/>
      <c r="AD12" s="6"/>
      <c r="AE12" s="6">
        <f t="shared" si="8"/>
        <v>0</v>
      </c>
      <c r="AF12" s="6"/>
      <c r="AG12" s="6"/>
      <c r="AH12" s="10">
        <f t="shared" si="9"/>
        <v>0</v>
      </c>
      <c r="AI12" s="56">
        <f t="shared" si="10"/>
        <v>5.5</v>
      </c>
      <c r="AJ12" s="28">
        <v>8</v>
      </c>
      <c r="AK12" s="28"/>
      <c r="AL12" s="28">
        <v>9</v>
      </c>
      <c r="AM12" s="6">
        <f t="shared" si="11"/>
        <v>8.6999999999999993</v>
      </c>
      <c r="AN12" s="6">
        <v>8</v>
      </c>
      <c r="AO12" s="6"/>
      <c r="AP12" s="24">
        <f t="shared" si="12"/>
        <v>8.4</v>
      </c>
      <c r="AQ12" s="10"/>
      <c r="AR12" s="6"/>
      <c r="AS12" s="6">
        <f t="shared" si="13"/>
        <v>0</v>
      </c>
      <c r="AT12" s="6"/>
      <c r="AU12" s="6"/>
      <c r="AV12" s="10">
        <f t="shared" si="14"/>
        <v>0</v>
      </c>
      <c r="AW12" s="56">
        <f t="shared" si="15"/>
        <v>8.35</v>
      </c>
      <c r="AX12" s="28">
        <v>5</v>
      </c>
      <c r="AY12" s="28">
        <v>5</v>
      </c>
      <c r="AZ12" s="28">
        <v>9</v>
      </c>
      <c r="BA12" s="28">
        <v>9</v>
      </c>
      <c r="BB12" s="40">
        <f t="shared" si="80"/>
        <v>7.7</v>
      </c>
      <c r="BC12" s="6">
        <v>9</v>
      </c>
      <c r="BD12" s="6"/>
      <c r="BE12" s="24">
        <f t="shared" si="16"/>
        <v>8.4</v>
      </c>
      <c r="BF12" s="10"/>
      <c r="BG12" s="6"/>
      <c r="BH12" s="6">
        <f t="shared" si="17"/>
        <v>0</v>
      </c>
      <c r="BI12" s="6"/>
      <c r="BJ12" s="6"/>
      <c r="BK12" s="10">
        <f t="shared" si="18"/>
        <v>0</v>
      </c>
      <c r="BL12" s="56">
        <f t="shared" si="19"/>
        <v>8.35</v>
      </c>
      <c r="BM12" s="8"/>
      <c r="BN12" s="8"/>
      <c r="BO12" s="8"/>
      <c r="BP12" s="1"/>
      <c r="BQ12" s="6"/>
      <c r="BR12" s="24">
        <f t="shared" si="20"/>
        <v>0</v>
      </c>
      <c r="BS12" s="10"/>
      <c r="BT12" s="6"/>
      <c r="BU12" s="6">
        <f t="shared" si="21"/>
        <v>0</v>
      </c>
      <c r="BV12" s="6"/>
      <c r="BW12" s="6"/>
      <c r="BX12" s="10">
        <f t="shared" si="22"/>
        <v>0</v>
      </c>
      <c r="BY12" s="56">
        <f t="shared" si="23"/>
        <v>0</v>
      </c>
      <c r="BZ12" s="28"/>
      <c r="CA12" s="28"/>
      <c r="CB12" s="28"/>
      <c r="CC12" s="28"/>
      <c r="CD12" s="6">
        <f t="shared" si="24"/>
        <v>0</v>
      </c>
      <c r="CE12" s="6"/>
      <c r="CF12" s="6"/>
      <c r="CG12" s="24">
        <f t="shared" si="25"/>
        <v>0</v>
      </c>
      <c r="CH12" s="10"/>
      <c r="CI12" s="6"/>
      <c r="CJ12" s="6">
        <f t="shared" si="26"/>
        <v>0</v>
      </c>
      <c r="CK12" s="6"/>
      <c r="CL12" s="6"/>
      <c r="CM12" s="10">
        <f t="shared" si="27"/>
        <v>0</v>
      </c>
      <c r="CN12" s="56">
        <f t="shared" si="28"/>
        <v>0</v>
      </c>
      <c r="CO12" s="28"/>
      <c r="CP12" s="28"/>
      <c r="CQ12" s="6">
        <f t="shared" si="29"/>
        <v>0</v>
      </c>
      <c r="CR12" s="6"/>
      <c r="CS12" s="6"/>
      <c r="CT12" s="24">
        <f t="shared" si="30"/>
        <v>0</v>
      </c>
      <c r="CU12" s="10"/>
      <c r="CV12" s="6"/>
      <c r="CW12" s="6">
        <f t="shared" si="31"/>
        <v>0</v>
      </c>
      <c r="CX12" s="6"/>
      <c r="CY12" s="6"/>
      <c r="CZ12" s="10">
        <f t="shared" si="32"/>
        <v>0</v>
      </c>
      <c r="DA12" s="56">
        <f t="shared" si="33"/>
        <v>0</v>
      </c>
      <c r="DB12" s="28">
        <v>8</v>
      </c>
      <c r="DC12" s="28">
        <v>8</v>
      </c>
      <c r="DD12" s="6">
        <f t="shared" si="34"/>
        <v>8</v>
      </c>
      <c r="DE12" s="6">
        <v>8.5</v>
      </c>
      <c r="DF12" s="6"/>
      <c r="DG12" s="24">
        <f t="shared" si="35"/>
        <v>8.3000000000000007</v>
      </c>
      <c r="DH12" s="10"/>
      <c r="DI12" s="6"/>
      <c r="DJ12" s="6">
        <f t="shared" si="36"/>
        <v>0</v>
      </c>
      <c r="DK12" s="6"/>
      <c r="DL12" s="6"/>
      <c r="DM12" s="10">
        <f t="shared" si="37"/>
        <v>0</v>
      </c>
      <c r="DN12" s="56">
        <f t="shared" si="38"/>
        <v>8.25</v>
      </c>
      <c r="DO12" s="28">
        <v>8</v>
      </c>
      <c r="DP12" s="28">
        <v>7</v>
      </c>
      <c r="DQ12" s="6">
        <f t="shared" si="39"/>
        <v>7.3</v>
      </c>
      <c r="DR12" s="6">
        <v>7</v>
      </c>
      <c r="DS12" s="6"/>
      <c r="DT12" s="24">
        <f t="shared" si="40"/>
        <v>7.2</v>
      </c>
      <c r="DU12" s="10"/>
      <c r="DV12" s="6"/>
      <c r="DW12" s="6">
        <f t="shared" si="41"/>
        <v>0</v>
      </c>
      <c r="DX12" s="6"/>
      <c r="DY12" s="6"/>
      <c r="DZ12" s="10">
        <f t="shared" si="42"/>
        <v>0</v>
      </c>
      <c r="EA12" s="56">
        <f t="shared" si="43"/>
        <v>7.15</v>
      </c>
      <c r="EB12" s="28">
        <v>7</v>
      </c>
      <c r="EC12" s="28">
        <v>6</v>
      </c>
      <c r="ED12" s="47">
        <f t="shared" si="44"/>
        <v>6.333333333333333</v>
      </c>
      <c r="EE12" s="28">
        <v>6</v>
      </c>
      <c r="EF12" s="6"/>
      <c r="EG12" s="24">
        <f t="shared" si="45"/>
        <v>6.2</v>
      </c>
      <c r="EH12" s="10"/>
      <c r="EI12" s="6"/>
      <c r="EJ12" s="6">
        <f t="shared" si="46"/>
        <v>0</v>
      </c>
      <c r="EK12" s="6"/>
      <c r="EL12" s="6"/>
      <c r="EM12" s="10">
        <f t="shared" si="47"/>
        <v>0</v>
      </c>
      <c r="EN12" s="56">
        <f t="shared" si="48"/>
        <v>6.1666666666666661</v>
      </c>
      <c r="EO12" s="47">
        <v>7</v>
      </c>
      <c r="EP12" s="47"/>
      <c r="EQ12" s="47">
        <v>6</v>
      </c>
      <c r="ER12" s="49">
        <f t="shared" si="49"/>
        <v>6.333333333333333</v>
      </c>
      <c r="ES12" s="3">
        <v>4.5</v>
      </c>
      <c r="ET12" s="6"/>
      <c r="EU12" s="24">
        <f t="shared" si="50"/>
        <v>5.4</v>
      </c>
      <c r="EV12" s="10"/>
      <c r="EW12" s="6"/>
      <c r="EX12" s="6">
        <f t="shared" si="51"/>
        <v>0</v>
      </c>
      <c r="EY12" s="6"/>
      <c r="EZ12" s="6"/>
      <c r="FA12" s="10">
        <f t="shared" si="52"/>
        <v>0</v>
      </c>
      <c r="FB12" s="56">
        <f t="shared" si="53"/>
        <v>5.4166666666666661</v>
      </c>
      <c r="FC12" s="57">
        <v>5</v>
      </c>
      <c r="FD12" s="57">
        <v>6</v>
      </c>
      <c r="FE12" s="57">
        <f t="shared" si="54"/>
        <v>5.7</v>
      </c>
      <c r="FF12" s="54">
        <v>2</v>
      </c>
      <c r="FG12" s="54">
        <v>6</v>
      </c>
      <c r="FH12" s="55">
        <f t="shared" si="55"/>
        <v>5.9</v>
      </c>
      <c r="FI12" s="55"/>
      <c r="FJ12" s="54"/>
      <c r="FK12" s="54">
        <f t="shared" si="56"/>
        <v>0</v>
      </c>
      <c r="FL12" s="54"/>
      <c r="FM12" s="54"/>
      <c r="FN12" s="55">
        <f t="shared" si="57"/>
        <v>0</v>
      </c>
      <c r="FO12" s="55">
        <f t="shared" si="58"/>
        <v>5.85</v>
      </c>
      <c r="FP12" s="47">
        <v>7</v>
      </c>
      <c r="FQ12" s="47">
        <v>8</v>
      </c>
      <c r="FR12" s="8">
        <f t="shared" si="59"/>
        <v>7.7</v>
      </c>
      <c r="FS12" s="3">
        <v>4.5</v>
      </c>
      <c r="FT12" s="6"/>
      <c r="FU12" s="24">
        <f t="shared" si="60"/>
        <v>6.1</v>
      </c>
      <c r="FV12" s="10"/>
      <c r="FW12" s="6"/>
      <c r="FX12" s="6">
        <f t="shared" si="61"/>
        <v>0</v>
      </c>
      <c r="FY12" s="6"/>
      <c r="FZ12" s="6"/>
      <c r="GA12" s="10">
        <f t="shared" si="62"/>
        <v>0</v>
      </c>
      <c r="GB12" s="56">
        <f t="shared" si="63"/>
        <v>6.1</v>
      </c>
      <c r="GC12" s="8">
        <v>8</v>
      </c>
      <c r="GD12" s="8">
        <v>6</v>
      </c>
      <c r="GE12" s="8"/>
      <c r="GF12" s="68">
        <f t="shared" si="81"/>
        <v>6.666666666666667</v>
      </c>
      <c r="GG12" s="6">
        <v>6.5</v>
      </c>
      <c r="GH12" s="6"/>
      <c r="GI12" s="24">
        <f t="shared" si="64"/>
        <v>6.6</v>
      </c>
      <c r="GJ12" s="10"/>
      <c r="GK12" s="6"/>
      <c r="GL12" s="6">
        <f t="shared" si="65"/>
        <v>0</v>
      </c>
      <c r="GM12" s="6"/>
      <c r="GN12" s="6"/>
      <c r="GO12" s="10">
        <f t="shared" si="66"/>
        <v>0</v>
      </c>
      <c r="GP12" s="56">
        <f t="shared" si="67"/>
        <v>6.5833333333333339</v>
      </c>
      <c r="GQ12" s="3">
        <v>5</v>
      </c>
      <c r="GR12" s="3">
        <v>6</v>
      </c>
      <c r="GS12" s="8">
        <f t="shared" si="68"/>
        <v>5.7</v>
      </c>
      <c r="GT12" s="3">
        <v>5</v>
      </c>
      <c r="GU12" s="6"/>
      <c r="GV12" s="24">
        <f t="shared" si="69"/>
        <v>5.4</v>
      </c>
      <c r="GW12" s="10"/>
      <c r="GX12" s="6"/>
      <c r="GY12" s="6">
        <f t="shared" si="70"/>
        <v>0</v>
      </c>
      <c r="GZ12" s="6"/>
      <c r="HA12" s="6"/>
      <c r="HB12" s="10">
        <f t="shared" si="71"/>
        <v>0</v>
      </c>
      <c r="HC12" s="56">
        <f t="shared" si="72"/>
        <v>5.35</v>
      </c>
      <c r="HD12" s="3">
        <v>6</v>
      </c>
      <c r="HE12" s="3">
        <v>9</v>
      </c>
      <c r="HF12" s="8">
        <f t="shared" si="73"/>
        <v>8</v>
      </c>
      <c r="HG12" s="3">
        <v>8</v>
      </c>
      <c r="HH12" s="6"/>
      <c r="HI12" s="24">
        <f t="shared" si="74"/>
        <v>8</v>
      </c>
      <c r="HJ12" s="10"/>
      <c r="HK12" s="6"/>
      <c r="HL12" s="6">
        <f t="shared" si="75"/>
        <v>0</v>
      </c>
      <c r="HM12" s="6"/>
      <c r="HN12" s="6"/>
      <c r="HO12" s="10">
        <f t="shared" si="76"/>
        <v>0</v>
      </c>
      <c r="HP12" s="56">
        <f t="shared" si="77"/>
        <v>8</v>
      </c>
      <c r="HQ12" s="2">
        <f t="shared" si="78"/>
        <v>6.1</v>
      </c>
      <c r="HR12" s="83" t="str">
        <f t="shared" si="79"/>
        <v>TB KHÁ</v>
      </c>
    </row>
    <row r="13" spans="1:226" s="113" customFormat="1" ht="18.75" customHeight="1">
      <c r="A13" s="25">
        <v>4</v>
      </c>
      <c r="B13" s="144" t="s">
        <v>13</v>
      </c>
      <c r="C13" s="123" t="s">
        <v>17</v>
      </c>
      <c r="D13" s="123" t="str">
        <f t="shared" si="0"/>
        <v>122DC2536</v>
      </c>
      <c r="E13" s="141" t="s">
        <v>120</v>
      </c>
      <c r="F13" s="142" t="s">
        <v>216</v>
      </c>
      <c r="G13" s="143" t="s">
        <v>113</v>
      </c>
      <c r="H13" s="28">
        <v>5</v>
      </c>
      <c r="I13" s="28">
        <v>7</v>
      </c>
      <c r="J13" s="28">
        <v>6</v>
      </c>
      <c r="K13" s="28"/>
      <c r="L13" s="5">
        <f t="shared" si="1"/>
        <v>4</v>
      </c>
      <c r="M13" s="6"/>
      <c r="N13" s="6"/>
      <c r="O13" s="24">
        <f t="shared" si="2"/>
        <v>2</v>
      </c>
      <c r="P13" s="10"/>
      <c r="Q13" s="6"/>
      <c r="R13" s="6">
        <f t="shared" si="3"/>
        <v>0</v>
      </c>
      <c r="S13" s="6"/>
      <c r="T13" s="6"/>
      <c r="U13" s="10">
        <f t="shared" si="4"/>
        <v>0</v>
      </c>
      <c r="V13" s="56">
        <f t="shared" si="5"/>
        <v>2</v>
      </c>
      <c r="W13" s="28"/>
      <c r="X13" s="28"/>
      <c r="Y13" s="6">
        <f t="shared" si="6"/>
        <v>0</v>
      </c>
      <c r="Z13" s="6"/>
      <c r="AA13" s="6"/>
      <c r="AB13" s="24">
        <f t="shared" si="7"/>
        <v>0</v>
      </c>
      <c r="AC13" s="10"/>
      <c r="AD13" s="6"/>
      <c r="AE13" s="6">
        <f t="shared" si="8"/>
        <v>0</v>
      </c>
      <c r="AF13" s="6"/>
      <c r="AG13" s="6"/>
      <c r="AH13" s="10">
        <f t="shared" si="9"/>
        <v>0</v>
      </c>
      <c r="AI13" s="56">
        <f t="shared" si="10"/>
        <v>0</v>
      </c>
      <c r="AJ13" s="28"/>
      <c r="AK13" s="28"/>
      <c r="AL13" s="28"/>
      <c r="AM13" s="6">
        <f t="shared" si="11"/>
        <v>0</v>
      </c>
      <c r="AN13" s="6"/>
      <c r="AO13" s="6"/>
      <c r="AP13" s="24">
        <f t="shared" si="12"/>
        <v>0</v>
      </c>
      <c r="AQ13" s="10"/>
      <c r="AR13" s="6"/>
      <c r="AS13" s="6">
        <f t="shared" si="13"/>
        <v>0</v>
      </c>
      <c r="AT13" s="6"/>
      <c r="AU13" s="6"/>
      <c r="AV13" s="10">
        <f t="shared" si="14"/>
        <v>0</v>
      </c>
      <c r="AW13" s="56">
        <f t="shared" si="15"/>
        <v>0</v>
      </c>
      <c r="AX13" s="28"/>
      <c r="AY13" s="28"/>
      <c r="AZ13" s="28"/>
      <c r="BA13" s="28"/>
      <c r="BB13" s="40">
        <f t="shared" si="80"/>
        <v>0</v>
      </c>
      <c r="BC13" s="6"/>
      <c r="BD13" s="6"/>
      <c r="BE13" s="24">
        <f t="shared" si="16"/>
        <v>0</v>
      </c>
      <c r="BF13" s="10"/>
      <c r="BG13" s="6"/>
      <c r="BH13" s="6">
        <f t="shared" si="17"/>
        <v>0</v>
      </c>
      <c r="BI13" s="6"/>
      <c r="BJ13" s="6"/>
      <c r="BK13" s="10">
        <f t="shared" si="18"/>
        <v>0</v>
      </c>
      <c r="BL13" s="56">
        <f t="shared" si="19"/>
        <v>0</v>
      </c>
      <c r="BM13" s="8"/>
      <c r="BN13" s="8"/>
      <c r="BO13" s="8"/>
      <c r="BP13" s="1"/>
      <c r="BQ13" s="6"/>
      <c r="BR13" s="24">
        <f t="shared" si="20"/>
        <v>0</v>
      </c>
      <c r="BS13" s="10"/>
      <c r="BT13" s="6"/>
      <c r="BU13" s="6">
        <f t="shared" si="21"/>
        <v>0</v>
      </c>
      <c r="BV13" s="6"/>
      <c r="BW13" s="6"/>
      <c r="BX13" s="10">
        <f t="shared" si="22"/>
        <v>0</v>
      </c>
      <c r="BY13" s="56">
        <f t="shared" si="23"/>
        <v>0</v>
      </c>
      <c r="BZ13" s="28"/>
      <c r="CA13" s="28"/>
      <c r="CB13" s="28"/>
      <c r="CC13" s="28"/>
      <c r="CD13" s="6">
        <f t="shared" si="24"/>
        <v>0</v>
      </c>
      <c r="CE13" s="6"/>
      <c r="CF13" s="6"/>
      <c r="CG13" s="24">
        <f t="shared" si="25"/>
        <v>0</v>
      </c>
      <c r="CH13" s="10"/>
      <c r="CI13" s="6"/>
      <c r="CJ13" s="6">
        <f t="shared" si="26"/>
        <v>0</v>
      </c>
      <c r="CK13" s="6"/>
      <c r="CL13" s="6"/>
      <c r="CM13" s="10">
        <f t="shared" si="27"/>
        <v>0</v>
      </c>
      <c r="CN13" s="56">
        <f t="shared" si="28"/>
        <v>0</v>
      </c>
      <c r="CO13" s="28"/>
      <c r="CP13" s="28"/>
      <c r="CQ13" s="6">
        <f t="shared" si="29"/>
        <v>0</v>
      </c>
      <c r="CR13" s="6"/>
      <c r="CS13" s="6"/>
      <c r="CT13" s="24">
        <f t="shared" si="30"/>
        <v>0</v>
      </c>
      <c r="CU13" s="10"/>
      <c r="CV13" s="6"/>
      <c r="CW13" s="6">
        <f t="shared" si="31"/>
        <v>0</v>
      </c>
      <c r="CX13" s="6"/>
      <c r="CY13" s="6"/>
      <c r="CZ13" s="10">
        <f t="shared" si="32"/>
        <v>0</v>
      </c>
      <c r="DA13" s="56">
        <f t="shared" si="33"/>
        <v>0</v>
      </c>
      <c r="DB13" s="28">
        <v>7</v>
      </c>
      <c r="DC13" s="28">
        <v>6</v>
      </c>
      <c r="DD13" s="6">
        <f t="shared" si="34"/>
        <v>6.3</v>
      </c>
      <c r="DE13" s="6">
        <v>8</v>
      </c>
      <c r="DF13" s="6"/>
      <c r="DG13" s="24">
        <f t="shared" si="35"/>
        <v>7.2</v>
      </c>
      <c r="DH13" s="10"/>
      <c r="DI13" s="6"/>
      <c r="DJ13" s="6">
        <f t="shared" si="36"/>
        <v>0</v>
      </c>
      <c r="DK13" s="6"/>
      <c r="DL13" s="6"/>
      <c r="DM13" s="10">
        <f t="shared" si="37"/>
        <v>0</v>
      </c>
      <c r="DN13" s="56">
        <f t="shared" si="38"/>
        <v>7.15</v>
      </c>
      <c r="DO13" s="28"/>
      <c r="DP13" s="28"/>
      <c r="DQ13" s="6">
        <f t="shared" si="39"/>
        <v>0</v>
      </c>
      <c r="DR13" s="6"/>
      <c r="DS13" s="6"/>
      <c r="DT13" s="24">
        <f t="shared" si="40"/>
        <v>0</v>
      </c>
      <c r="DU13" s="10"/>
      <c r="DV13" s="6"/>
      <c r="DW13" s="6">
        <f t="shared" si="41"/>
        <v>0</v>
      </c>
      <c r="DX13" s="6"/>
      <c r="DY13" s="6"/>
      <c r="DZ13" s="10">
        <f t="shared" si="42"/>
        <v>0</v>
      </c>
      <c r="EA13" s="56">
        <f t="shared" si="43"/>
        <v>0</v>
      </c>
      <c r="EB13" s="35">
        <v>7</v>
      </c>
      <c r="EC13" s="35">
        <v>6</v>
      </c>
      <c r="ED13" s="50">
        <f t="shared" si="44"/>
        <v>6.333333333333333</v>
      </c>
      <c r="EE13" s="35"/>
      <c r="EF13" s="9"/>
      <c r="EG13" s="7">
        <f t="shared" si="45"/>
        <v>3.2</v>
      </c>
      <c r="EH13" s="7"/>
      <c r="EI13" s="9"/>
      <c r="EJ13" s="9">
        <f t="shared" si="46"/>
        <v>0</v>
      </c>
      <c r="EK13" s="9"/>
      <c r="EL13" s="9"/>
      <c r="EM13" s="7">
        <f t="shared" si="47"/>
        <v>0</v>
      </c>
      <c r="EN13" s="7">
        <f t="shared" si="48"/>
        <v>3.1666666666666665</v>
      </c>
      <c r="EO13" s="47">
        <v>7</v>
      </c>
      <c r="EP13" s="47"/>
      <c r="EQ13" s="47">
        <v>7</v>
      </c>
      <c r="ER13" s="49">
        <f t="shared" si="49"/>
        <v>7</v>
      </c>
      <c r="ES13" s="3">
        <v>6</v>
      </c>
      <c r="ET13" s="6"/>
      <c r="EU13" s="24">
        <f t="shared" si="50"/>
        <v>6.5</v>
      </c>
      <c r="EV13" s="10"/>
      <c r="EW13" s="6"/>
      <c r="EX13" s="6">
        <f t="shared" si="51"/>
        <v>0</v>
      </c>
      <c r="EY13" s="6"/>
      <c r="EZ13" s="6"/>
      <c r="FA13" s="10">
        <f t="shared" si="52"/>
        <v>0</v>
      </c>
      <c r="FB13" s="56">
        <f t="shared" si="53"/>
        <v>6.5</v>
      </c>
      <c r="FC13" s="57">
        <v>6</v>
      </c>
      <c r="FD13" s="57">
        <v>6</v>
      </c>
      <c r="FE13" s="57">
        <f t="shared" si="54"/>
        <v>6</v>
      </c>
      <c r="FF13" s="54">
        <v>3</v>
      </c>
      <c r="FG13" s="54">
        <v>6</v>
      </c>
      <c r="FH13" s="55">
        <f t="shared" si="55"/>
        <v>6</v>
      </c>
      <c r="FI13" s="55"/>
      <c r="FJ13" s="54"/>
      <c r="FK13" s="54">
        <f t="shared" si="56"/>
        <v>0</v>
      </c>
      <c r="FL13" s="54"/>
      <c r="FM13" s="54"/>
      <c r="FN13" s="55">
        <f t="shared" si="57"/>
        <v>0</v>
      </c>
      <c r="FO13" s="55">
        <f t="shared" si="58"/>
        <v>6</v>
      </c>
      <c r="FP13" s="47">
        <v>6</v>
      </c>
      <c r="FQ13" s="47">
        <v>7</v>
      </c>
      <c r="FR13" s="8">
        <f t="shared" si="59"/>
        <v>6.7</v>
      </c>
      <c r="FS13" s="3">
        <v>6</v>
      </c>
      <c r="FT13" s="6"/>
      <c r="FU13" s="24">
        <f t="shared" si="60"/>
        <v>6.4</v>
      </c>
      <c r="FV13" s="10"/>
      <c r="FW13" s="6"/>
      <c r="FX13" s="6">
        <f t="shared" si="61"/>
        <v>0</v>
      </c>
      <c r="FY13" s="6"/>
      <c r="FZ13" s="6"/>
      <c r="GA13" s="10">
        <f t="shared" si="62"/>
        <v>0</v>
      </c>
      <c r="GB13" s="56">
        <f t="shared" si="63"/>
        <v>6.35</v>
      </c>
      <c r="GC13" s="8">
        <v>7</v>
      </c>
      <c r="GD13" s="8">
        <v>7</v>
      </c>
      <c r="GE13" s="8"/>
      <c r="GF13" s="68">
        <f t="shared" si="81"/>
        <v>7</v>
      </c>
      <c r="GG13" s="6">
        <v>6</v>
      </c>
      <c r="GH13" s="6"/>
      <c r="GI13" s="24">
        <f t="shared" si="64"/>
        <v>6.5</v>
      </c>
      <c r="GJ13" s="10"/>
      <c r="GK13" s="6"/>
      <c r="GL13" s="6">
        <f t="shared" si="65"/>
        <v>0</v>
      </c>
      <c r="GM13" s="6"/>
      <c r="GN13" s="6"/>
      <c r="GO13" s="10">
        <f t="shared" si="66"/>
        <v>0</v>
      </c>
      <c r="GP13" s="56">
        <f t="shared" si="67"/>
        <v>6.5</v>
      </c>
      <c r="GQ13" s="29">
        <v>3</v>
      </c>
      <c r="GR13" s="29">
        <v>6</v>
      </c>
      <c r="GS13" s="26">
        <f t="shared" si="68"/>
        <v>5</v>
      </c>
      <c r="GT13" s="29">
        <v>3</v>
      </c>
      <c r="GU13" s="31"/>
      <c r="GV13" s="36">
        <f t="shared" si="69"/>
        <v>4</v>
      </c>
      <c r="GW13" s="10"/>
      <c r="GX13" s="6"/>
      <c r="GY13" s="6">
        <f t="shared" si="70"/>
        <v>0</v>
      </c>
      <c r="GZ13" s="6"/>
      <c r="HA13" s="6"/>
      <c r="HB13" s="10">
        <f t="shared" si="71"/>
        <v>0</v>
      </c>
      <c r="HC13" s="36">
        <f t="shared" si="72"/>
        <v>4</v>
      </c>
      <c r="HD13" s="3">
        <v>6</v>
      </c>
      <c r="HE13" s="3">
        <v>5</v>
      </c>
      <c r="HF13" s="8">
        <f t="shared" si="73"/>
        <v>5.333333333333333</v>
      </c>
      <c r="HG13" s="3">
        <v>5</v>
      </c>
      <c r="HH13" s="6"/>
      <c r="HI13" s="24">
        <f t="shared" si="74"/>
        <v>5.2</v>
      </c>
      <c r="HJ13" s="10"/>
      <c r="HK13" s="6"/>
      <c r="HL13" s="6">
        <f t="shared" si="75"/>
        <v>0</v>
      </c>
      <c r="HM13" s="6"/>
      <c r="HN13" s="6"/>
      <c r="HO13" s="10">
        <f t="shared" si="76"/>
        <v>0</v>
      </c>
      <c r="HP13" s="56">
        <f t="shared" si="77"/>
        <v>5.1666666666666661</v>
      </c>
      <c r="HQ13" s="2">
        <f t="shared" si="78"/>
        <v>3.4</v>
      </c>
      <c r="HR13" s="83" t="str">
        <f t="shared" si="79"/>
        <v>KÉM</v>
      </c>
    </row>
    <row r="14" spans="1:226" s="113" customFormat="1" ht="18.75" customHeight="1">
      <c r="A14" s="25">
        <v>5</v>
      </c>
      <c r="B14" s="144" t="s">
        <v>13</v>
      </c>
      <c r="C14" s="123" t="s">
        <v>18</v>
      </c>
      <c r="D14" s="123" t="str">
        <f t="shared" si="0"/>
        <v>122DC2537</v>
      </c>
      <c r="E14" s="141" t="s">
        <v>121</v>
      </c>
      <c r="F14" s="142" t="s">
        <v>181</v>
      </c>
      <c r="G14" s="143" t="s">
        <v>114</v>
      </c>
      <c r="H14" s="28">
        <v>7</v>
      </c>
      <c r="I14" s="28">
        <v>7</v>
      </c>
      <c r="J14" s="28">
        <v>6</v>
      </c>
      <c r="K14" s="28">
        <v>7</v>
      </c>
      <c r="L14" s="5">
        <f t="shared" si="1"/>
        <v>6.7</v>
      </c>
      <c r="M14" s="6">
        <v>8</v>
      </c>
      <c r="N14" s="11"/>
      <c r="O14" s="24">
        <f t="shared" si="2"/>
        <v>7.4</v>
      </c>
      <c r="P14" s="10"/>
      <c r="Q14" s="6"/>
      <c r="R14" s="6">
        <f t="shared" si="3"/>
        <v>0</v>
      </c>
      <c r="S14" s="6"/>
      <c r="T14" s="6"/>
      <c r="U14" s="10">
        <f t="shared" si="4"/>
        <v>0</v>
      </c>
      <c r="V14" s="56">
        <f t="shared" si="5"/>
        <v>7.35</v>
      </c>
      <c r="W14" s="28">
        <v>7</v>
      </c>
      <c r="X14" s="28">
        <v>7</v>
      </c>
      <c r="Y14" s="6">
        <f t="shared" si="6"/>
        <v>7</v>
      </c>
      <c r="Z14" s="6">
        <v>8</v>
      </c>
      <c r="AA14" s="11"/>
      <c r="AB14" s="24">
        <f t="shared" si="7"/>
        <v>7.5</v>
      </c>
      <c r="AC14" s="10"/>
      <c r="AD14" s="6"/>
      <c r="AE14" s="6">
        <f t="shared" si="8"/>
        <v>0</v>
      </c>
      <c r="AF14" s="6"/>
      <c r="AG14" s="6"/>
      <c r="AH14" s="10">
        <f t="shared" si="9"/>
        <v>0</v>
      </c>
      <c r="AI14" s="56">
        <f t="shared" si="10"/>
        <v>7.5</v>
      </c>
      <c r="AJ14" s="28">
        <v>9</v>
      </c>
      <c r="AK14" s="28"/>
      <c r="AL14" s="28">
        <v>8</v>
      </c>
      <c r="AM14" s="6">
        <f t="shared" si="11"/>
        <v>8.3000000000000007</v>
      </c>
      <c r="AN14" s="6">
        <v>5</v>
      </c>
      <c r="AO14" s="11"/>
      <c r="AP14" s="24">
        <f t="shared" si="12"/>
        <v>6.7</v>
      </c>
      <c r="AQ14" s="10"/>
      <c r="AR14" s="6"/>
      <c r="AS14" s="6">
        <f t="shared" si="13"/>
        <v>0</v>
      </c>
      <c r="AT14" s="6"/>
      <c r="AU14" s="6"/>
      <c r="AV14" s="10">
        <f t="shared" si="14"/>
        <v>0</v>
      </c>
      <c r="AW14" s="56">
        <f t="shared" si="15"/>
        <v>6.65</v>
      </c>
      <c r="AX14" s="28">
        <v>9</v>
      </c>
      <c r="AY14" s="28">
        <v>8</v>
      </c>
      <c r="AZ14" s="28">
        <v>8</v>
      </c>
      <c r="BA14" s="28">
        <v>9</v>
      </c>
      <c r="BB14" s="40">
        <f t="shared" si="80"/>
        <v>8.5</v>
      </c>
      <c r="BC14" s="6">
        <v>8</v>
      </c>
      <c r="BD14" s="11"/>
      <c r="BE14" s="24">
        <f t="shared" si="16"/>
        <v>8.3000000000000007</v>
      </c>
      <c r="BF14" s="10"/>
      <c r="BG14" s="6"/>
      <c r="BH14" s="6">
        <f t="shared" si="17"/>
        <v>0</v>
      </c>
      <c r="BI14" s="6"/>
      <c r="BJ14" s="6"/>
      <c r="BK14" s="10">
        <f t="shared" si="18"/>
        <v>0</v>
      </c>
      <c r="BL14" s="56">
        <f t="shared" si="19"/>
        <v>8.25</v>
      </c>
      <c r="BM14" s="8"/>
      <c r="BN14" s="8"/>
      <c r="BO14" s="8"/>
      <c r="BP14" s="1"/>
      <c r="BQ14" s="11"/>
      <c r="BR14" s="24">
        <f t="shared" si="20"/>
        <v>0</v>
      </c>
      <c r="BS14" s="10"/>
      <c r="BT14" s="6"/>
      <c r="BU14" s="6">
        <f t="shared" si="21"/>
        <v>0</v>
      </c>
      <c r="BV14" s="6"/>
      <c r="BW14" s="6"/>
      <c r="BX14" s="10">
        <f t="shared" si="22"/>
        <v>0</v>
      </c>
      <c r="BY14" s="56">
        <f t="shared" si="23"/>
        <v>0</v>
      </c>
      <c r="BZ14" s="28"/>
      <c r="CA14" s="28"/>
      <c r="CB14" s="28"/>
      <c r="CC14" s="28"/>
      <c r="CD14" s="6">
        <f t="shared" si="24"/>
        <v>0</v>
      </c>
      <c r="CE14" s="6"/>
      <c r="CF14" s="11"/>
      <c r="CG14" s="24">
        <f t="shared" si="25"/>
        <v>0</v>
      </c>
      <c r="CH14" s="10"/>
      <c r="CI14" s="6"/>
      <c r="CJ14" s="6">
        <f t="shared" si="26"/>
        <v>0</v>
      </c>
      <c r="CK14" s="6"/>
      <c r="CL14" s="6"/>
      <c r="CM14" s="10">
        <f t="shared" si="27"/>
        <v>0</v>
      </c>
      <c r="CN14" s="56">
        <f t="shared" si="28"/>
        <v>0</v>
      </c>
      <c r="CO14" s="28"/>
      <c r="CP14" s="28"/>
      <c r="CQ14" s="6">
        <f t="shared" si="29"/>
        <v>0</v>
      </c>
      <c r="CR14" s="6"/>
      <c r="CS14" s="11"/>
      <c r="CT14" s="24">
        <f t="shared" si="30"/>
        <v>0</v>
      </c>
      <c r="CU14" s="10"/>
      <c r="CV14" s="6"/>
      <c r="CW14" s="6">
        <f t="shared" si="31"/>
        <v>0</v>
      </c>
      <c r="CX14" s="6"/>
      <c r="CY14" s="6"/>
      <c r="CZ14" s="10">
        <f t="shared" si="32"/>
        <v>0</v>
      </c>
      <c r="DA14" s="56">
        <f t="shared" si="33"/>
        <v>0</v>
      </c>
      <c r="DB14" s="28">
        <v>8</v>
      </c>
      <c r="DC14" s="28">
        <v>8</v>
      </c>
      <c r="DD14" s="6">
        <f t="shared" si="34"/>
        <v>8</v>
      </c>
      <c r="DE14" s="6">
        <v>8.5</v>
      </c>
      <c r="DF14" s="11"/>
      <c r="DG14" s="24">
        <f t="shared" si="35"/>
        <v>8.3000000000000007</v>
      </c>
      <c r="DH14" s="10"/>
      <c r="DI14" s="6"/>
      <c r="DJ14" s="6">
        <f t="shared" si="36"/>
        <v>0</v>
      </c>
      <c r="DK14" s="6"/>
      <c r="DL14" s="6"/>
      <c r="DM14" s="10">
        <f t="shared" si="37"/>
        <v>0</v>
      </c>
      <c r="DN14" s="56">
        <f t="shared" si="38"/>
        <v>8.25</v>
      </c>
      <c r="DO14" s="28">
        <v>7</v>
      </c>
      <c r="DP14" s="28">
        <v>7</v>
      </c>
      <c r="DQ14" s="6">
        <f t="shared" si="39"/>
        <v>7</v>
      </c>
      <c r="DR14" s="6">
        <v>7</v>
      </c>
      <c r="DS14" s="11"/>
      <c r="DT14" s="24">
        <f t="shared" si="40"/>
        <v>7</v>
      </c>
      <c r="DU14" s="10"/>
      <c r="DV14" s="6"/>
      <c r="DW14" s="6">
        <f t="shared" si="41"/>
        <v>0</v>
      </c>
      <c r="DX14" s="6"/>
      <c r="DY14" s="6"/>
      <c r="DZ14" s="10">
        <f t="shared" si="42"/>
        <v>0</v>
      </c>
      <c r="EA14" s="56">
        <f t="shared" si="43"/>
        <v>7</v>
      </c>
      <c r="EB14" s="28">
        <v>8</v>
      </c>
      <c r="EC14" s="28">
        <v>9</v>
      </c>
      <c r="ED14" s="47">
        <f t="shared" si="44"/>
        <v>8.6666666666666661</v>
      </c>
      <c r="EE14" s="28">
        <v>5</v>
      </c>
      <c r="EF14" s="11"/>
      <c r="EG14" s="24">
        <f t="shared" si="45"/>
        <v>6.8</v>
      </c>
      <c r="EH14" s="10"/>
      <c r="EI14" s="6"/>
      <c r="EJ14" s="6">
        <f t="shared" si="46"/>
        <v>0</v>
      </c>
      <c r="EK14" s="6"/>
      <c r="EL14" s="6"/>
      <c r="EM14" s="10">
        <f t="shared" si="47"/>
        <v>0</v>
      </c>
      <c r="EN14" s="56">
        <f t="shared" si="48"/>
        <v>6.833333333333333</v>
      </c>
      <c r="EO14" s="47"/>
      <c r="EP14" s="47"/>
      <c r="EQ14" s="47"/>
      <c r="ER14" s="49">
        <f t="shared" si="49"/>
        <v>0</v>
      </c>
      <c r="ES14" s="3"/>
      <c r="ET14" s="11"/>
      <c r="EU14" s="24">
        <f t="shared" si="50"/>
        <v>0</v>
      </c>
      <c r="EV14" s="10"/>
      <c r="EW14" s="6"/>
      <c r="EX14" s="6">
        <f t="shared" si="51"/>
        <v>0</v>
      </c>
      <c r="EY14" s="6"/>
      <c r="EZ14" s="6"/>
      <c r="FA14" s="10">
        <f t="shared" si="52"/>
        <v>0</v>
      </c>
      <c r="FB14" s="56">
        <f t="shared" si="53"/>
        <v>0</v>
      </c>
      <c r="FC14" s="5">
        <v>6</v>
      </c>
      <c r="FD14" s="5">
        <v>6</v>
      </c>
      <c r="FE14" s="5">
        <f t="shared" si="54"/>
        <v>6</v>
      </c>
      <c r="FF14" s="6">
        <v>5.5</v>
      </c>
      <c r="FG14" s="6"/>
      <c r="FH14" s="24">
        <f t="shared" si="55"/>
        <v>5.8</v>
      </c>
      <c r="FI14" s="10"/>
      <c r="FJ14" s="6"/>
      <c r="FK14" s="6">
        <f t="shared" si="56"/>
        <v>0</v>
      </c>
      <c r="FL14" s="6"/>
      <c r="FM14" s="6"/>
      <c r="FN14" s="10">
        <f t="shared" si="57"/>
        <v>0</v>
      </c>
      <c r="FO14" s="56">
        <f t="shared" si="58"/>
        <v>5.75</v>
      </c>
      <c r="FP14" s="47">
        <v>7</v>
      </c>
      <c r="FQ14" s="47">
        <v>7</v>
      </c>
      <c r="FR14" s="8">
        <f t="shared" si="59"/>
        <v>7</v>
      </c>
      <c r="FS14" s="3">
        <v>8</v>
      </c>
      <c r="FT14" s="11"/>
      <c r="FU14" s="24">
        <f t="shared" si="60"/>
        <v>7.5</v>
      </c>
      <c r="FV14" s="10"/>
      <c r="FW14" s="6"/>
      <c r="FX14" s="6">
        <f t="shared" si="61"/>
        <v>0</v>
      </c>
      <c r="FY14" s="6"/>
      <c r="FZ14" s="6"/>
      <c r="GA14" s="10">
        <f t="shared" si="62"/>
        <v>0</v>
      </c>
      <c r="GB14" s="56">
        <f t="shared" si="63"/>
        <v>7.5</v>
      </c>
      <c r="GC14" s="8">
        <v>8</v>
      </c>
      <c r="GD14" s="8">
        <v>7</v>
      </c>
      <c r="GE14" s="8"/>
      <c r="GF14" s="68">
        <f t="shared" si="81"/>
        <v>7.333333333333333</v>
      </c>
      <c r="GG14" s="11">
        <v>7.5</v>
      </c>
      <c r="GH14" s="11"/>
      <c r="GI14" s="24">
        <f t="shared" si="64"/>
        <v>7.4</v>
      </c>
      <c r="GJ14" s="10"/>
      <c r="GK14" s="6"/>
      <c r="GL14" s="6">
        <f t="shared" si="65"/>
        <v>0</v>
      </c>
      <c r="GM14" s="6"/>
      <c r="GN14" s="6"/>
      <c r="GO14" s="10">
        <f t="shared" si="66"/>
        <v>0</v>
      </c>
      <c r="GP14" s="56">
        <f t="shared" si="67"/>
        <v>7.4166666666666661</v>
      </c>
      <c r="GQ14" s="3">
        <v>6</v>
      </c>
      <c r="GR14" s="3">
        <v>6</v>
      </c>
      <c r="GS14" s="8">
        <f t="shared" si="68"/>
        <v>6</v>
      </c>
      <c r="GT14" s="3">
        <v>5</v>
      </c>
      <c r="GU14" s="11"/>
      <c r="GV14" s="24">
        <f t="shared" si="69"/>
        <v>5.5</v>
      </c>
      <c r="GW14" s="10"/>
      <c r="GX14" s="6"/>
      <c r="GY14" s="6">
        <f t="shared" si="70"/>
        <v>0</v>
      </c>
      <c r="GZ14" s="6"/>
      <c r="HA14" s="6"/>
      <c r="HB14" s="10">
        <f t="shared" si="71"/>
        <v>0</v>
      </c>
      <c r="HC14" s="56">
        <f t="shared" si="72"/>
        <v>5.5</v>
      </c>
      <c r="HD14" s="3">
        <v>8</v>
      </c>
      <c r="HE14" s="3">
        <v>8</v>
      </c>
      <c r="HF14" s="8">
        <f t="shared" si="73"/>
        <v>8</v>
      </c>
      <c r="HG14" s="3">
        <v>8</v>
      </c>
      <c r="HH14" s="11"/>
      <c r="HI14" s="24">
        <f t="shared" si="74"/>
        <v>8</v>
      </c>
      <c r="HJ14" s="10"/>
      <c r="HK14" s="6"/>
      <c r="HL14" s="6">
        <f t="shared" si="75"/>
        <v>0</v>
      </c>
      <c r="HM14" s="6"/>
      <c r="HN14" s="6"/>
      <c r="HO14" s="10">
        <f t="shared" si="76"/>
        <v>0</v>
      </c>
      <c r="HP14" s="56">
        <f t="shared" si="77"/>
        <v>8</v>
      </c>
      <c r="HQ14" s="2">
        <f t="shared" si="78"/>
        <v>5.9</v>
      </c>
      <c r="HR14" s="83" t="str">
        <f t="shared" si="79"/>
        <v>TB</v>
      </c>
    </row>
    <row r="15" spans="1:226" s="113" customFormat="1" ht="18.75" customHeight="1">
      <c r="A15" s="25">
        <v>6</v>
      </c>
      <c r="B15" s="144" t="s">
        <v>13</v>
      </c>
      <c r="C15" s="123" t="s">
        <v>19</v>
      </c>
      <c r="D15" s="123" t="str">
        <f t="shared" si="0"/>
        <v>122DC2538</v>
      </c>
      <c r="E15" s="141" t="s">
        <v>242</v>
      </c>
      <c r="F15" s="142" t="s">
        <v>119</v>
      </c>
      <c r="G15" s="143" t="s">
        <v>115</v>
      </c>
      <c r="H15" s="28">
        <v>5</v>
      </c>
      <c r="I15" s="28">
        <v>6</v>
      </c>
      <c r="J15" s="28">
        <v>8</v>
      </c>
      <c r="K15" s="28">
        <v>7</v>
      </c>
      <c r="L15" s="5">
        <f t="shared" si="1"/>
        <v>6.8</v>
      </c>
      <c r="M15" s="6">
        <v>7</v>
      </c>
      <c r="N15" s="11"/>
      <c r="O15" s="24">
        <f t="shared" si="2"/>
        <v>6.9</v>
      </c>
      <c r="P15" s="10"/>
      <c r="Q15" s="6"/>
      <c r="R15" s="6">
        <f t="shared" si="3"/>
        <v>0</v>
      </c>
      <c r="S15" s="6"/>
      <c r="T15" s="6"/>
      <c r="U15" s="10">
        <f t="shared" si="4"/>
        <v>0</v>
      </c>
      <c r="V15" s="56">
        <f t="shared" si="5"/>
        <v>6.9</v>
      </c>
      <c r="W15" s="28">
        <v>7</v>
      </c>
      <c r="X15" s="28">
        <v>7</v>
      </c>
      <c r="Y15" s="6">
        <f t="shared" si="6"/>
        <v>7</v>
      </c>
      <c r="Z15" s="6">
        <v>7</v>
      </c>
      <c r="AA15" s="11"/>
      <c r="AB15" s="24">
        <f t="shared" si="7"/>
        <v>7</v>
      </c>
      <c r="AC15" s="10"/>
      <c r="AD15" s="6"/>
      <c r="AE15" s="6">
        <f t="shared" si="8"/>
        <v>0</v>
      </c>
      <c r="AF15" s="6"/>
      <c r="AG15" s="6"/>
      <c r="AH15" s="10">
        <f t="shared" si="9"/>
        <v>0</v>
      </c>
      <c r="AI15" s="56">
        <f t="shared" si="10"/>
        <v>7</v>
      </c>
      <c r="AJ15" s="28">
        <v>8</v>
      </c>
      <c r="AK15" s="28"/>
      <c r="AL15" s="28">
        <v>8</v>
      </c>
      <c r="AM15" s="6">
        <f t="shared" si="11"/>
        <v>8</v>
      </c>
      <c r="AN15" s="6">
        <v>5</v>
      </c>
      <c r="AO15" s="11"/>
      <c r="AP15" s="24">
        <f t="shared" si="12"/>
        <v>6.5</v>
      </c>
      <c r="AQ15" s="10"/>
      <c r="AR15" s="6"/>
      <c r="AS15" s="6">
        <f t="shared" si="13"/>
        <v>0</v>
      </c>
      <c r="AT15" s="6"/>
      <c r="AU15" s="6"/>
      <c r="AV15" s="10">
        <f t="shared" si="14"/>
        <v>0</v>
      </c>
      <c r="AW15" s="56">
        <f t="shared" si="15"/>
        <v>6.5</v>
      </c>
      <c r="AX15" s="28">
        <v>4</v>
      </c>
      <c r="AY15" s="28">
        <v>7</v>
      </c>
      <c r="AZ15" s="28">
        <v>8</v>
      </c>
      <c r="BA15" s="28">
        <v>9</v>
      </c>
      <c r="BB15" s="40">
        <f t="shared" si="80"/>
        <v>7.5</v>
      </c>
      <c r="BC15" s="6">
        <v>8</v>
      </c>
      <c r="BD15" s="11"/>
      <c r="BE15" s="24">
        <f t="shared" si="16"/>
        <v>7.8</v>
      </c>
      <c r="BF15" s="10"/>
      <c r="BG15" s="6"/>
      <c r="BH15" s="6">
        <f t="shared" si="17"/>
        <v>0</v>
      </c>
      <c r="BI15" s="6"/>
      <c r="BJ15" s="6"/>
      <c r="BK15" s="10">
        <f t="shared" si="18"/>
        <v>0</v>
      </c>
      <c r="BL15" s="56">
        <f t="shared" si="19"/>
        <v>7.75</v>
      </c>
      <c r="BM15" s="8">
        <v>8</v>
      </c>
      <c r="BN15" s="8">
        <v>7</v>
      </c>
      <c r="BO15" s="8">
        <f>ROUND((BN15*2+BM15)/3,1)</f>
        <v>7.3</v>
      </c>
      <c r="BP15" s="1">
        <v>8</v>
      </c>
      <c r="BQ15" s="11"/>
      <c r="BR15" s="24">
        <f t="shared" si="20"/>
        <v>7.7</v>
      </c>
      <c r="BS15" s="10"/>
      <c r="BT15" s="6"/>
      <c r="BU15" s="6">
        <f t="shared" si="21"/>
        <v>0</v>
      </c>
      <c r="BV15" s="6"/>
      <c r="BW15" s="6"/>
      <c r="BX15" s="10">
        <f t="shared" si="22"/>
        <v>0</v>
      </c>
      <c r="BY15" s="56">
        <f t="shared" si="23"/>
        <v>7.65</v>
      </c>
      <c r="BZ15" s="28"/>
      <c r="CA15" s="28"/>
      <c r="CB15" s="28"/>
      <c r="CC15" s="28"/>
      <c r="CD15" s="6">
        <f t="shared" si="24"/>
        <v>0</v>
      </c>
      <c r="CE15" s="6"/>
      <c r="CF15" s="11"/>
      <c r="CG15" s="24">
        <f t="shared" si="25"/>
        <v>0</v>
      </c>
      <c r="CH15" s="10"/>
      <c r="CI15" s="6"/>
      <c r="CJ15" s="6">
        <f t="shared" si="26"/>
        <v>0</v>
      </c>
      <c r="CK15" s="6"/>
      <c r="CL15" s="6"/>
      <c r="CM15" s="10">
        <f t="shared" si="27"/>
        <v>0</v>
      </c>
      <c r="CN15" s="56">
        <f t="shared" si="28"/>
        <v>0</v>
      </c>
      <c r="CO15" s="28"/>
      <c r="CP15" s="28"/>
      <c r="CQ15" s="6">
        <f t="shared" si="29"/>
        <v>0</v>
      </c>
      <c r="CR15" s="6"/>
      <c r="CS15" s="11"/>
      <c r="CT15" s="24">
        <f t="shared" si="30"/>
        <v>0</v>
      </c>
      <c r="CU15" s="10"/>
      <c r="CV15" s="6"/>
      <c r="CW15" s="6">
        <f t="shared" si="31"/>
        <v>0</v>
      </c>
      <c r="CX15" s="6"/>
      <c r="CY15" s="6"/>
      <c r="CZ15" s="10">
        <f t="shared" si="32"/>
        <v>0</v>
      </c>
      <c r="DA15" s="56">
        <f t="shared" si="33"/>
        <v>0</v>
      </c>
      <c r="DB15" s="28">
        <v>7</v>
      </c>
      <c r="DC15" s="28">
        <v>7</v>
      </c>
      <c r="DD15" s="6">
        <f t="shared" si="34"/>
        <v>7</v>
      </c>
      <c r="DE15" s="6">
        <v>8.5</v>
      </c>
      <c r="DF15" s="11"/>
      <c r="DG15" s="24">
        <f t="shared" si="35"/>
        <v>7.8</v>
      </c>
      <c r="DH15" s="10"/>
      <c r="DI15" s="6"/>
      <c r="DJ15" s="6">
        <f t="shared" si="36"/>
        <v>0</v>
      </c>
      <c r="DK15" s="6"/>
      <c r="DL15" s="6"/>
      <c r="DM15" s="10">
        <f t="shared" si="37"/>
        <v>0</v>
      </c>
      <c r="DN15" s="56">
        <f t="shared" si="38"/>
        <v>7.75</v>
      </c>
      <c r="DO15" s="28">
        <v>7</v>
      </c>
      <c r="DP15" s="28">
        <v>7</v>
      </c>
      <c r="DQ15" s="6">
        <f t="shared" si="39"/>
        <v>7</v>
      </c>
      <c r="DR15" s="6">
        <v>8</v>
      </c>
      <c r="DS15" s="11"/>
      <c r="DT15" s="24">
        <f t="shared" si="40"/>
        <v>7.5</v>
      </c>
      <c r="DU15" s="10"/>
      <c r="DV15" s="6"/>
      <c r="DW15" s="6">
        <f t="shared" si="41"/>
        <v>0</v>
      </c>
      <c r="DX15" s="6"/>
      <c r="DY15" s="6"/>
      <c r="DZ15" s="10">
        <f t="shared" si="42"/>
        <v>0</v>
      </c>
      <c r="EA15" s="56">
        <f t="shared" si="43"/>
        <v>7.5</v>
      </c>
      <c r="EB15" s="28">
        <v>8</v>
      </c>
      <c r="EC15" s="28">
        <v>7</v>
      </c>
      <c r="ED15" s="47">
        <f t="shared" si="44"/>
        <v>7.333333333333333</v>
      </c>
      <c r="EE15" s="28">
        <v>5</v>
      </c>
      <c r="EF15" s="11"/>
      <c r="EG15" s="24">
        <f t="shared" si="45"/>
        <v>6.2</v>
      </c>
      <c r="EH15" s="10"/>
      <c r="EI15" s="6"/>
      <c r="EJ15" s="6">
        <f t="shared" si="46"/>
        <v>0</v>
      </c>
      <c r="EK15" s="6"/>
      <c r="EL15" s="6"/>
      <c r="EM15" s="10">
        <f t="shared" si="47"/>
        <v>0</v>
      </c>
      <c r="EN15" s="56">
        <f t="shared" si="48"/>
        <v>6.1666666666666661</v>
      </c>
      <c r="EO15" s="47">
        <v>8</v>
      </c>
      <c r="EP15" s="47"/>
      <c r="EQ15" s="47">
        <v>6</v>
      </c>
      <c r="ER15" s="49">
        <f t="shared" si="49"/>
        <v>6.666666666666667</v>
      </c>
      <c r="ES15" s="3">
        <v>6</v>
      </c>
      <c r="ET15" s="11"/>
      <c r="EU15" s="24">
        <f t="shared" si="50"/>
        <v>6.3</v>
      </c>
      <c r="EV15" s="10"/>
      <c r="EW15" s="6"/>
      <c r="EX15" s="6">
        <f t="shared" si="51"/>
        <v>0</v>
      </c>
      <c r="EY15" s="6"/>
      <c r="EZ15" s="6"/>
      <c r="FA15" s="10">
        <f t="shared" si="52"/>
        <v>0</v>
      </c>
      <c r="FB15" s="56">
        <f t="shared" si="53"/>
        <v>6.3333333333333339</v>
      </c>
      <c r="FC15" s="5">
        <v>6</v>
      </c>
      <c r="FD15" s="5">
        <v>6</v>
      </c>
      <c r="FE15" s="5">
        <f t="shared" si="54"/>
        <v>6</v>
      </c>
      <c r="FF15" s="6">
        <v>4</v>
      </c>
      <c r="FG15" s="6"/>
      <c r="FH15" s="24">
        <f t="shared" si="55"/>
        <v>5</v>
      </c>
      <c r="FI15" s="10"/>
      <c r="FJ15" s="6"/>
      <c r="FK15" s="6">
        <f t="shared" si="56"/>
        <v>0</v>
      </c>
      <c r="FL15" s="6"/>
      <c r="FM15" s="6"/>
      <c r="FN15" s="10">
        <f t="shared" si="57"/>
        <v>0</v>
      </c>
      <c r="FO15" s="56">
        <f t="shared" si="58"/>
        <v>5</v>
      </c>
      <c r="FP15" s="47">
        <v>7</v>
      </c>
      <c r="FQ15" s="47">
        <v>7</v>
      </c>
      <c r="FR15" s="8">
        <f t="shared" si="59"/>
        <v>7</v>
      </c>
      <c r="FS15" s="3">
        <v>8.5</v>
      </c>
      <c r="FT15" s="11"/>
      <c r="FU15" s="24">
        <f t="shared" si="60"/>
        <v>7.8</v>
      </c>
      <c r="FV15" s="10"/>
      <c r="FW15" s="6"/>
      <c r="FX15" s="6">
        <f t="shared" si="61"/>
        <v>0</v>
      </c>
      <c r="FY15" s="6"/>
      <c r="FZ15" s="6"/>
      <c r="GA15" s="10">
        <f t="shared" si="62"/>
        <v>0</v>
      </c>
      <c r="GB15" s="56">
        <f t="shared" si="63"/>
        <v>7.75</v>
      </c>
      <c r="GC15" s="8">
        <v>8</v>
      </c>
      <c r="GD15" s="8">
        <v>6</v>
      </c>
      <c r="GE15" s="8"/>
      <c r="GF15" s="68">
        <f t="shared" si="81"/>
        <v>6.666666666666667</v>
      </c>
      <c r="GG15" s="11">
        <v>7</v>
      </c>
      <c r="GH15" s="11"/>
      <c r="GI15" s="24">
        <f t="shared" si="64"/>
        <v>6.8</v>
      </c>
      <c r="GJ15" s="10"/>
      <c r="GK15" s="6"/>
      <c r="GL15" s="6">
        <f t="shared" si="65"/>
        <v>0</v>
      </c>
      <c r="GM15" s="6"/>
      <c r="GN15" s="6"/>
      <c r="GO15" s="10">
        <f t="shared" si="66"/>
        <v>0</v>
      </c>
      <c r="GP15" s="56">
        <f t="shared" si="67"/>
        <v>6.8333333333333339</v>
      </c>
      <c r="GQ15" s="29">
        <v>6</v>
      </c>
      <c r="GR15" s="29">
        <v>6</v>
      </c>
      <c r="GS15" s="26">
        <f t="shared" si="68"/>
        <v>6</v>
      </c>
      <c r="GT15" s="29">
        <v>3</v>
      </c>
      <c r="GU15" s="66">
        <v>6</v>
      </c>
      <c r="GV15" s="36">
        <f t="shared" si="69"/>
        <v>6</v>
      </c>
      <c r="GW15" s="10"/>
      <c r="GX15" s="6"/>
      <c r="GY15" s="6">
        <f t="shared" si="70"/>
        <v>0</v>
      </c>
      <c r="GZ15" s="6"/>
      <c r="HA15" s="6"/>
      <c r="HB15" s="10">
        <f t="shared" si="71"/>
        <v>0</v>
      </c>
      <c r="HC15" s="36">
        <f t="shared" si="72"/>
        <v>6</v>
      </c>
      <c r="HD15" s="3">
        <v>8</v>
      </c>
      <c r="HE15" s="3">
        <v>7</v>
      </c>
      <c r="HF15" s="8">
        <f t="shared" si="73"/>
        <v>7.333333333333333</v>
      </c>
      <c r="HG15" s="3">
        <v>7</v>
      </c>
      <c r="HH15" s="11"/>
      <c r="HI15" s="24">
        <f t="shared" si="74"/>
        <v>7.2</v>
      </c>
      <c r="HJ15" s="10"/>
      <c r="HK15" s="6"/>
      <c r="HL15" s="6">
        <f t="shared" si="75"/>
        <v>0</v>
      </c>
      <c r="HM15" s="6"/>
      <c r="HN15" s="6"/>
      <c r="HO15" s="10">
        <f t="shared" si="76"/>
        <v>0</v>
      </c>
      <c r="HP15" s="56">
        <f t="shared" si="77"/>
        <v>7.1666666666666661</v>
      </c>
      <c r="HQ15" s="2">
        <f t="shared" si="78"/>
        <v>6.4</v>
      </c>
      <c r="HR15" s="83" t="str">
        <f t="shared" si="79"/>
        <v>TB KHÁ</v>
      </c>
    </row>
    <row r="16" spans="1:226" s="113" customFormat="1" ht="18.75" customHeight="1">
      <c r="A16" s="25">
        <v>7</v>
      </c>
      <c r="B16" s="144" t="s">
        <v>13</v>
      </c>
      <c r="C16" s="123" t="s">
        <v>20</v>
      </c>
      <c r="D16" s="123" t="str">
        <f t="shared" si="0"/>
        <v>122DC2539</v>
      </c>
      <c r="E16" s="141" t="s">
        <v>116</v>
      </c>
      <c r="F16" s="142" t="s">
        <v>133</v>
      </c>
      <c r="G16" s="143" t="s">
        <v>117</v>
      </c>
      <c r="H16" s="28">
        <v>5</v>
      </c>
      <c r="I16" s="28">
        <v>6</v>
      </c>
      <c r="J16" s="28">
        <v>6</v>
      </c>
      <c r="K16" s="28">
        <v>7</v>
      </c>
      <c r="L16" s="5">
        <f t="shared" ref="L16:L33" si="82">ROUND((H16+I16+J16*2+K16*2)/6,1)</f>
        <v>6.2</v>
      </c>
      <c r="M16" s="6">
        <v>6</v>
      </c>
      <c r="N16" s="11"/>
      <c r="O16" s="24">
        <f t="shared" ref="O16:O19" si="83">ROUND((MAX(M16:N16)+L16)/2,1)</f>
        <v>6.1</v>
      </c>
      <c r="P16" s="10"/>
      <c r="Q16" s="6"/>
      <c r="R16" s="6">
        <f t="shared" ref="R16:R19" si="84">ROUND((P16+Q16*2)/3,1)</f>
        <v>0</v>
      </c>
      <c r="S16" s="6"/>
      <c r="T16" s="6"/>
      <c r="U16" s="10">
        <f t="shared" ref="U16:U19" si="85">ROUND((MAX(S16:T16)+R16)/2,1)</f>
        <v>0</v>
      </c>
      <c r="V16" s="56">
        <f t="shared" ref="V16:V19" si="86">IF(R16=0,(MAX(M16,N16)+L16)/2,(MAX(S16,T16)+R16)/2)</f>
        <v>6.1</v>
      </c>
      <c r="W16" s="28">
        <v>7</v>
      </c>
      <c r="X16" s="28">
        <v>6</v>
      </c>
      <c r="Y16" s="6">
        <f t="shared" ref="Y16:Y33" si="87">ROUND((W16+X16*2)/3,1)</f>
        <v>6.3</v>
      </c>
      <c r="Z16" s="6">
        <v>5</v>
      </c>
      <c r="AA16" s="11"/>
      <c r="AB16" s="24">
        <f t="shared" ref="AB16:AB19" si="88">ROUND((MAX(Z16:AA16)+Y16)/2,1)</f>
        <v>5.7</v>
      </c>
      <c r="AC16" s="10"/>
      <c r="AD16" s="6"/>
      <c r="AE16" s="6">
        <f t="shared" ref="AE16:AE19" si="89">ROUND((AC16+AD16*2)/3,1)</f>
        <v>0</v>
      </c>
      <c r="AF16" s="6"/>
      <c r="AG16" s="6"/>
      <c r="AH16" s="10">
        <f t="shared" ref="AH16:AH19" si="90">ROUND((MAX(AF16:AG16)+AE16)/2,1)</f>
        <v>0</v>
      </c>
      <c r="AI16" s="56">
        <f t="shared" ref="AI16:AI19" si="91">IF(AE16=0,(MAX(Z16,AA16)+Y16)/2,(MAX(AF16,AG16)+AE16)/2)</f>
        <v>5.65</v>
      </c>
      <c r="AJ16" s="28">
        <v>7</v>
      </c>
      <c r="AK16" s="28"/>
      <c r="AL16" s="28">
        <v>9</v>
      </c>
      <c r="AM16" s="6">
        <f t="shared" ref="AM16:AM19" si="92">ROUND((AJ16+AL16*2)/3,1)</f>
        <v>8.3000000000000007</v>
      </c>
      <c r="AN16" s="6">
        <v>6</v>
      </c>
      <c r="AO16" s="11"/>
      <c r="AP16" s="24">
        <f t="shared" ref="AP16:AP19" si="93">ROUND((MAX(AN16:AO16)+AM16)/2,1)</f>
        <v>7.2</v>
      </c>
      <c r="AQ16" s="10"/>
      <c r="AR16" s="6"/>
      <c r="AS16" s="6">
        <f t="shared" ref="AS16:AS19" si="94">ROUND((AQ16+AR16*2)/3,1)</f>
        <v>0</v>
      </c>
      <c r="AT16" s="6"/>
      <c r="AU16" s="6"/>
      <c r="AV16" s="10">
        <f t="shared" ref="AV16:AV19" si="95">ROUND((MAX(AT16:AU16)+AS16)/2,1)</f>
        <v>0</v>
      </c>
      <c r="AW16" s="56">
        <f t="shared" ref="AW16:AW19" si="96">IF(AS16=0,(MAX(AN16,AO16)+AM16)/2,(MAX(AT16,AU16)+AS16)/2)</f>
        <v>7.15</v>
      </c>
      <c r="AX16" s="28">
        <v>3</v>
      </c>
      <c r="AY16" s="28">
        <v>5</v>
      </c>
      <c r="AZ16" s="28">
        <v>8</v>
      </c>
      <c r="BA16" s="28">
        <v>9</v>
      </c>
      <c r="BB16" s="40">
        <f t="shared" si="80"/>
        <v>7</v>
      </c>
      <c r="BC16" s="6">
        <v>9</v>
      </c>
      <c r="BD16" s="11"/>
      <c r="BE16" s="24">
        <f t="shared" ref="BE16:BE19" si="97">ROUND((MAX(BC16:BD16)+BB16)/2,1)</f>
        <v>8</v>
      </c>
      <c r="BF16" s="10"/>
      <c r="BG16" s="6"/>
      <c r="BH16" s="6">
        <f t="shared" ref="BH16:BH19" si="98">ROUND((BF16+BG16*2)/3,1)</f>
        <v>0</v>
      </c>
      <c r="BI16" s="6"/>
      <c r="BJ16" s="6"/>
      <c r="BK16" s="10">
        <f t="shared" ref="BK16:BK19" si="99">ROUND((MAX(BI16:BJ16)+BH16)/2,1)</f>
        <v>0</v>
      </c>
      <c r="BL16" s="56">
        <f t="shared" ref="BL16:BL19" si="100">IF(BH16=0,(MAX(BC16,BD16)+BB16)/2,(MAX(BI16,BJ16)+BH16)/2)</f>
        <v>8</v>
      </c>
      <c r="BM16" s="39">
        <v>8</v>
      </c>
      <c r="BN16" s="39">
        <v>7</v>
      </c>
      <c r="BO16" s="8">
        <f>ROUND((BN16*2+BM16)/3,1)</f>
        <v>7.3</v>
      </c>
      <c r="BP16" s="1">
        <v>7</v>
      </c>
      <c r="BQ16" s="11"/>
      <c r="BR16" s="24">
        <f t="shared" ref="BR16:BR20" si="101">ROUND((MAX(BP16:BQ16)+BO16)/2,1)</f>
        <v>7.2</v>
      </c>
      <c r="BS16" s="10"/>
      <c r="BT16" s="6"/>
      <c r="BU16" s="6">
        <f t="shared" ref="BU16:BU20" si="102">ROUND((BS16+BT16*2)/3,1)</f>
        <v>0</v>
      </c>
      <c r="BV16" s="6"/>
      <c r="BW16" s="6"/>
      <c r="BX16" s="10">
        <f t="shared" ref="BX16:BX33" si="103">ROUND((MAX(BV16:BW16)+BU16)/2,1)</f>
        <v>0</v>
      </c>
      <c r="BY16" s="56">
        <f t="shared" ref="BY16:BY20" si="104">IF(BU16=0,(MAX(BP16,BQ16)+BO16)/2,(MAX(BV16,BW16)+BU16)/2)</f>
        <v>7.15</v>
      </c>
      <c r="BZ16" s="28"/>
      <c r="CA16" s="28"/>
      <c r="CB16" s="28"/>
      <c r="CC16" s="28"/>
      <c r="CD16" s="6">
        <f t="shared" ref="CD16:CD19" si="105">ROUND((BZ16+CC16*2)/3,1)</f>
        <v>0</v>
      </c>
      <c r="CE16" s="6"/>
      <c r="CF16" s="11"/>
      <c r="CG16" s="24">
        <f t="shared" ref="CG16:CG19" si="106">ROUND((MAX(CE16:CF16)+CD16)/2,1)</f>
        <v>0</v>
      </c>
      <c r="CH16" s="10"/>
      <c r="CI16" s="6"/>
      <c r="CJ16" s="6">
        <f t="shared" ref="CJ16:CJ19" si="107">ROUND((CH16+CI16*2)/3,1)</f>
        <v>0</v>
      </c>
      <c r="CK16" s="6"/>
      <c r="CL16" s="6"/>
      <c r="CM16" s="10">
        <f t="shared" ref="CM16:CM19" si="108">ROUND((MAX(CK16:CL16)+CJ16)/2,1)</f>
        <v>0</v>
      </c>
      <c r="CN16" s="56">
        <f t="shared" ref="CN16:CN19" si="109">IF(CJ16=0,(MAX(CE16,CF16)+CD16)/2,(MAX(CK16,CL16)+CJ16)/2)</f>
        <v>0</v>
      </c>
      <c r="CO16" s="28"/>
      <c r="CP16" s="28"/>
      <c r="CQ16" s="6">
        <f t="shared" ref="CQ16:CQ19" si="110">ROUND((CO16+CP16*2)/3,1)</f>
        <v>0</v>
      </c>
      <c r="CR16" s="6"/>
      <c r="CS16" s="11"/>
      <c r="CT16" s="24">
        <f t="shared" ref="CT16:CT19" si="111">ROUND((MAX(CR16:CS16)+CQ16)/2,1)</f>
        <v>0</v>
      </c>
      <c r="CU16" s="10"/>
      <c r="CV16" s="6"/>
      <c r="CW16" s="6">
        <f t="shared" ref="CW16:CW19" si="112">ROUND((CU16+CV16*2)/3,1)</f>
        <v>0</v>
      </c>
      <c r="CX16" s="6"/>
      <c r="CY16" s="6"/>
      <c r="CZ16" s="10">
        <f t="shared" ref="CZ16:CZ19" si="113">ROUND((MAX(CX16:CY16)+CW16)/2,1)</f>
        <v>0</v>
      </c>
      <c r="DA16" s="56">
        <f t="shared" ref="DA16:DA19" si="114">IF(CW16=0,(MAX(CR16,CS16)+CQ16)/2,(MAX(CX16,CY16)+CW16)/2)</f>
        <v>0</v>
      </c>
      <c r="DB16" s="28">
        <v>7</v>
      </c>
      <c r="DC16" s="28">
        <v>7</v>
      </c>
      <c r="DD16" s="6">
        <f t="shared" ref="DD16:DD19" si="115">ROUND((DB16+DC16*2)/3,1)</f>
        <v>7</v>
      </c>
      <c r="DE16" s="6">
        <v>7.5</v>
      </c>
      <c r="DF16" s="11"/>
      <c r="DG16" s="24">
        <f t="shared" ref="DG16:DG19" si="116">ROUND((MAX(DE16:DF16)+DD16)/2,1)</f>
        <v>7.3</v>
      </c>
      <c r="DH16" s="10"/>
      <c r="DI16" s="6"/>
      <c r="DJ16" s="6">
        <f t="shared" ref="DJ16:DJ19" si="117">ROUND((DH16+DI16*2)/3,1)</f>
        <v>0</v>
      </c>
      <c r="DK16" s="6"/>
      <c r="DL16" s="6"/>
      <c r="DM16" s="10">
        <f t="shared" ref="DM16:DM19" si="118">ROUND((MAX(DK16:DL16)+DJ16)/2,1)</f>
        <v>0</v>
      </c>
      <c r="DN16" s="56">
        <f t="shared" ref="DN16:DN19" si="119">IF(DJ16=0,(MAX(DE16,DF16)+DD16)/2,(MAX(DK16,DL16)+DJ16)/2)</f>
        <v>7.25</v>
      </c>
      <c r="DO16" s="28">
        <v>8</v>
      </c>
      <c r="DP16" s="28">
        <v>8</v>
      </c>
      <c r="DQ16" s="6">
        <f t="shared" ref="DQ16:DQ19" si="120">ROUND((DO16+DP16*2)/3,1)</f>
        <v>8</v>
      </c>
      <c r="DR16" s="6">
        <v>8</v>
      </c>
      <c r="DS16" s="11"/>
      <c r="DT16" s="24">
        <f t="shared" ref="DT16:DT19" si="121">ROUND((MAX(DR16:DS16)+DQ16)/2,1)</f>
        <v>8</v>
      </c>
      <c r="DU16" s="10"/>
      <c r="DV16" s="6"/>
      <c r="DW16" s="6">
        <f t="shared" ref="DW16:DW19" si="122">ROUND((DU16+DV16*2)/3,1)</f>
        <v>0</v>
      </c>
      <c r="DX16" s="6"/>
      <c r="DY16" s="6"/>
      <c r="DZ16" s="10">
        <f t="shared" ref="DZ16:DZ19" si="123">ROUND((MAX(DX16:DY16)+DW16)/2,1)</f>
        <v>0</v>
      </c>
      <c r="EA16" s="56">
        <f t="shared" ref="EA16:EA33" si="124">IF(DW16=0,(MAX(DR16,DS16)+DQ16)/2,(MAX(DX16,DY16)+DW16)/2)</f>
        <v>8</v>
      </c>
      <c r="EB16" s="28">
        <v>8</v>
      </c>
      <c r="EC16" s="28">
        <v>7</v>
      </c>
      <c r="ED16" s="47">
        <f t="shared" si="44"/>
        <v>7.333333333333333</v>
      </c>
      <c r="EE16" s="28">
        <v>7</v>
      </c>
      <c r="EF16" s="11"/>
      <c r="EG16" s="24">
        <f t="shared" ref="EG16:EG19" si="125">ROUND((MAX(EE16:EF16)+ED16)/2,1)</f>
        <v>7.2</v>
      </c>
      <c r="EH16" s="10"/>
      <c r="EI16" s="6"/>
      <c r="EJ16" s="6">
        <f t="shared" ref="EJ16:EJ19" si="126">ROUND((EH16+EI16*2)/3,1)</f>
        <v>0</v>
      </c>
      <c r="EK16" s="6"/>
      <c r="EL16" s="6"/>
      <c r="EM16" s="10">
        <f t="shared" ref="EM16:EM19" si="127">ROUND((MAX(EK16:EL16)+EJ16)/2,1)</f>
        <v>0</v>
      </c>
      <c r="EN16" s="56">
        <f t="shared" ref="EN16:EN19" si="128">IF(EJ16=0,(MAX(EE16,EF16)+ED16)/2,(MAX(EK16,EL16)+EJ16)/2)</f>
        <v>7.1666666666666661</v>
      </c>
      <c r="EO16" s="27">
        <v>7.5</v>
      </c>
      <c r="EP16" s="27"/>
      <c r="EQ16" s="27">
        <v>8.5</v>
      </c>
      <c r="ER16" s="49">
        <f t="shared" si="49"/>
        <v>8.1666666666666661</v>
      </c>
      <c r="ES16" s="30">
        <v>5.5</v>
      </c>
      <c r="ET16" s="11"/>
      <c r="EU16" s="24">
        <f t="shared" ref="EU16:EU20" si="129">ROUND((MAX(ES16:ET16)+ER16)/2,1)</f>
        <v>6.8</v>
      </c>
      <c r="EV16" s="10"/>
      <c r="EW16" s="6"/>
      <c r="EX16" s="6">
        <f t="shared" ref="EX16:EX20" si="130">ROUND((EV16+EW16*2)/3,1)</f>
        <v>0</v>
      </c>
      <c r="EY16" s="6"/>
      <c r="EZ16" s="6"/>
      <c r="FA16" s="10">
        <f t="shared" ref="FA16:FA20" si="131">ROUND((MAX(EY16:EZ16)+EX16)/2,1)</f>
        <v>0</v>
      </c>
      <c r="FB16" s="56">
        <f t="shared" ref="FB16:FB33" si="132">IF(EX16=0,(MAX(ES16,ET16)+ER16)/2,(MAX(EY16,EZ16)+EX16)/2)</f>
        <v>6.833333333333333</v>
      </c>
      <c r="FC16" s="62">
        <v>5</v>
      </c>
      <c r="FD16" s="62">
        <v>6</v>
      </c>
      <c r="FE16" s="57">
        <f t="shared" si="54"/>
        <v>5.7</v>
      </c>
      <c r="FF16" s="54">
        <v>2.5</v>
      </c>
      <c r="FG16" s="54">
        <v>6.5</v>
      </c>
      <c r="FH16" s="55">
        <f t="shared" ref="FH16:FH19" si="133">ROUND((MAX(FF16:FG16)+FE16)/2,1)</f>
        <v>6.1</v>
      </c>
      <c r="FI16" s="55"/>
      <c r="FJ16" s="54"/>
      <c r="FK16" s="54">
        <f t="shared" ref="FK16:FK19" si="134">ROUND((FI16+FJ16*2)/3,1)</f>
        <v>0</v>
      </c>
      <c r="FL16" s="54"/>
      <c r="FM16" s="54"/>
      <c r="FN16" s="55">
        <f t="shared" ref="FN16:FN19" si="135">ROUND((MAX(FL16:FM16)+FK16)/2,1)</f>
        <v>0</v>
      </c>
      <c r="FO16" s="55">
        <f t="shared" ref="FO16:FO19" si="136">IF(FK16=0,(MAX(FF16,FG16)+FE16)/2,(MAX(FL16,FM16)+FK16)/2)</f>
        <v>6.1</v>
      </c>
      <c r="FP16" s="27">
        <v>6</v>
      </c>
      <c r="FQ16" s="27">
        <v>7</v>
      </c>
      <c r="FR16" s="8">
        <f t="shared" si="59"/>
        <v>6.7</v>
      </c>
      <c r="FS16" s="3">
        <v>1</v>
      </c>
      <c r="FT16" s="11"/>
      <c r="FU16" s="24">
        <f t="shared" ref="FU16:FU19" si="137">ROUND((MAX(FS16:FT16)+FR16)/2,1)</f>
        <v>3.9</v>
      </c>
      <c r="FV16" s="10"/>
      <c r="FW16" s="6"/>
      <c r="FX16" s="6">
        <f t="shared" ref="FX16:FX19" si="138">ROUND((FV16+FW16*2)/3,1)</f>
        <v>0</v>
      </c>
      <c r="FY16" s="6"/>
      <c r="FZ16" s="6"/>
      <c r="GA16" s="10">
        <f t="shared" ref="GA16:GA19" si="139">ROUND((MAX(FY16:FZ16)+FX16)/2,1)</f>
        <v>0</v>
      </c>
      <c r="GB16" s="56">
        <f t="shared" ref="GB16:GB19" si="140">IF(FX16=0,(MAX(FS16,FT16)+FR16)/2,(MAX(FY16,FZ16)+FX16)/2)</f>
        <v>3.85</v>
      </c>
      <c r="GC16" s="39">
        <v>7</v>
      </c>
      <c r="GD16" s="39">
        <v>6</v>
      </c>
      <c r="GE16" s="8"/>
      <c r="GF16" s="68">
        <f t="shared" si="81"/>
        <v>6.333333333333333</v>
      </c>
      <c r="GG16" s="11">
        <v>6.5</v>
      </c>
      <c r="GH16" s="11"/>
      <c r="GI16" s="24">
        <f t="shared" ref="GI16:GI19" si="141">ROUND((MAX(GG16:GH16)+GF16)/2,1)</f>
        <v>6.4</v>
      </c>
      <c r="GJ16" s="10"/>
      <c r="GK16" s="6"/>
      <c r="GL16" s="6">
        <f t="shared" ref="GL16:GL19" si="142">ROUND((GJ16+GK16*2)/3,1)</f>
        <v>0</v>
      </c>
      <c r="GM16" s="6"/>
      <c r="GN16" s="6"/>
      <c r="GO16" s="10">
        <f t="shared" ref="GO16:GO19" si="143">ROUND((MAX(GM16:GN16)+GL16)/2,1)</f>
        <v>0</v>
      </c>
      <c r="GP16" s="56">
        <f t="shared" ref="GP16:GP19" si="144">IF(GL16=0,(MAX(GG16,GH16)+GF16)/2,(MAX(GM16,GN16)+GL16)/2)</f>
        <v>6.4166666666666661</v>
      </c>
      <c r="GQ16" s="3">
        <v>8</v>
      </c>
      <c r="GR16" s="3">
        <v>8</v>
      </c>
      <c r="GS16" s="8">
        <f t="shared" si="68"/>
        <v>8</v>
      </c>
      <c r="GT16" s="3">
        <v>7</v>
      </c>
      <c r="GU16" s="11"/>
      <c r="GV16" s="24">
        <f t="shared" ref="GV16:GV19" si="145">ROUND((MAX(GT16:GU16)+GS16)/2,1)</f>
        <v>7.5</v>
      </c>
      <c r="GW16" s="10"/>
      <c r="GX16" s="6"/>
      <c r="GY16" s="6">
        <f t="shared" ref="GY16:GY19" si="146">ROUND((GW16+GX16*2)/3,1)</f>
        <v>0</v>
      </c>
      <c r="GZ16" s="6"/>
      <c r="HA16" s="6"/>
      <c r="HB16" s="10">
        <f t="shared" ref="HB16:HB19" si="147">ROUND((MAX(GZ16:HA16)+GY16)/2,1)</f>
        <v>0</v>
      </c>
      <c r="HC16" s="56">
        <f t="shared" ref="HC16:HC19" si="148">IF(GY16=0,(MAX(GT16,GU16)+GS16)/2,(MAX(GZ16,HA16)+GY16)/2)</f>
        <v>7.5</v>
      </c>
      <c r="HD16" s="3">
        <v>7</v>
      </c>
      <c r="HE16" s="3">
        <v>6</v>
      </c>
      <c r="HF16" s="8">
        <f t="shared" si="73"/>
        <v>6.333333333333333</v>
      </c>
      <c r="HG16" s="3">
        <v>6</v>
      </c>
      <c r="HH16" s="11"/>
      <c r="HI16" s="24">
        <f t="shared" ref="HI16:HI19" si="149">ROUND((MAX(HG16:HH16)+HF16)/2,1)</f>
        <v>6.2</v>
      </c>
      <c r="HJ16" s="10"/>
      <c r="HK16" s="6"/>
      <c r="HL16" s="6">
        <f t="shared" ref="HL16:HL19" si="150">ROUND((HJ16+HK16*2)/3,1)</f>
        <v>0</v>
      </c>
      <c r="HM16" s="6"/>
      <c r="HN16" s="6"/>
      <c r="HO16" s="10">
        <f t="shared" ref="HO16:HO19" si="151">ROUND((MAX(HM16:HN16)+HL16)/2,1)</f>
        <v>0</v>
      </c>
      <c r="HP16" s="56">
        <f t="shared" ref="HP16:HP19" si="152">IF(HL16=0,(MAX(HG16,HH16)+HF16)/2,(MAX(HM16,HN16)+HL16)/2)</f>
        <v>6.1666666666666661</v>
      </c>
      <c r="HQ16" s="2">
        <f t="shared" si="78"/>
        <v>6.1</v>
      </c>
      <c r="HR16" s="83" t="str">
        <f t="shared" si="79"/>
        <v>TB KHÁ</v>
      </c>
    </row>
    <row r="17" spans="1:226" s="113" customFormat="1" ht="18.75" customHeight="1">
      <c r="A17" s="25">
        <v>8</v>
      </c>
      <c r="B17" s="144" t="s">
        <v>13</v>
      </c>
      <c r="C17" s="123" t="s">
        <v>21</v>
      </c>
      <c r="D17" s="123" t="str">
        <f t="shared" si="0"/>
        <v>122DC2541</v>
      </c>
      <c r="E17" s="141" t="s">
        <v>122</v>
      </c>
      <c r="F17" s="142" t="s">
        <v>206</v>
      </c>
      <c r="G17" s="143" t="s">
        <v>126</v>
      </c>
      <c r="H17" s="101">
        <v>5</v>
      </c>
      <c r="I17" s="101">
        <v>6</v>
      </c>
      <c r="J17" s="101">
        <v>6</v>
      </c>
      <c r="K17" s="101">
        <v>6</v>
      </c>
      <c r="L17" s="105">
        <f t="shared" si="82"/>
        <v>5.8</v>
      </c>
      <c r="M17" s="100"/>
      <c r="N17" s="107"/>
      <c r="O17" s="102">
        <f t="shared" si="83"/>
        <v>2.9</v>
      </c>
      <c r="P17" s="102"/>
      <c r="Q17" s="100"/>
      <c r="R17" s="100">
        <f t="shared" si="84"/>
        <v>0</v>
      </c>
      <c r="S17" s="100"/>
      <c r="T17" s="100"/>
      <c r="U17" s="102">
        <f t="shared" si="85"/>
        <v>0</v>
      </c>
      <c r="V17" s="102">
        <f t="shared" si="86"/>
        <v>2.9</v>
      </c>
      <c r="W17" s="28">
        <v>6</v>
      </c>
      <c r="X17" s="28">
        <v>5</v>
      </c>
      <c r="Y17" s="6">
        <f t="shared" si="87"/>
        <v>5.3</v>
      </c>
      <c r="Z17" s="6">
        <v>6</v>
      </c>
      <c r="AA17" s="11"/>
      <c r="AB17" s="24">
        <f t="shared" si="88"/>
        <v>5.7</v>
      </c>
      <c r="AC17" s="10"/>
      <c r="AD17" s="6"/>
      <c r="AE17" s="6">
        <f t="shared" si="89"/>
        <v>0</v>
      </c>
      <c r="AF17" s="6"/>
      <c r="AG17" s="6"/>
      <c r="AH17" s="10">
        <f t="shared" si="90"/>
        <v>0</v>
      </c>
      <c r="AI17" s="56">
        <f t="shared" si="91"/>
        <v>5.65</v>
      </c>
      <c r="AJ17" s="28">
        <v>8</v>
      </c>
      <c r="AK17" s="28"/>
      <c r="AL17" s="28">
        <v>9</v>
      </c>
      <c r="AM17" s="6">
        <f t="shared" si="92"/>
        <v>8.6999999999999993</v>
      </c>
      <c r="AN17" s="6">
        <v>8</v>
      </c>
      <c r="AO17" s="11"/>
      <c r="AP17" s="24">
        <f t="shared" si="93"/>
        <v>8.4</v>
      </c>
      <c r="AQ17" s="10"/>
      <c r="AR17" s="6"/>
      <c r="AS17" s="6">
        <f t="shared" si="94"/>
        <v>0</v>
      </c>
      <c r="AT17" s="6"/>
      <c r="AU17" s="6"/>
      <c r="AV17" s="10">
        <f t="shared" si="95"/>
        <v>0</v>
      </c>
      <c r="AW17" s="56">
        <f t="shared" si="96"/>
        <v>8.35</v>
      </c>
      <c r="AX17" s="28">
        <v>10</v>
      </c>
      <c r="AY17" s="28">
        <v>7</v>
      </c>
      <c r="AZ17" s="28">
        <v>9</v>
      </c>
      <c r="BA17" s="28">
        <v>8</v>
      </c>
      <c r="BB17" s="40">
        <f t="shared" si="80"/>
        <v>8.5</v>
      </c>
      <c r="BC17" s="6">
        <v>8</v>
      </c>
      <c r="BD17" s="11"/>
      <c r="BE17" s="24">
        <f t="shared" si="97"/>
        <v>8.3000000000000007</v>
      </c>
      <c r="BF17" s="10"/>
      <c r="BG17" s="6"/>
      <c r="BH17" s="6">
        <f t="shared" si="98"/>
        <v>0</v>
      </c>
      <c r="BI17" s="6"/>
      <c r="BJ17" s="6"/>
      <c r="BK17" s="10">
        <f t="shared" si="99"/>
        <v>0</v>
      </c>
      <c r="BL17" s="56">
        <f t="shared" si="100"/>
        <v>8.25</v>
      </c>
      <c r="BM17" s="39">
        <v>8</v>
      </c>
      <c r="BN17" s="39">
        <v>7</v>
      </c>
      <c r="BO17" s="8">
        <f>ROUND((BN17*2+BM17)/3,1)</f>
        <v>7.3</v>
      </c>
      <c r="BP17" s="1">
        <v>7</v>
      </c>
      <c r="BQ17" s="11"/>
      <c r="BR17" s="24">
        <f t="shared" si="101"/>
        <v>7.2</v>
      </c>
      <c r="BS17" s="10"/>
      <c r="BT17" s="6"/>
      <c r="BU17" s="6">
        <f t="shared" si="102"/>
        <v>0</v>
      </c>
      <c r="BV17" s="6"/>
      <c r="BW17" s="6"/>
      <c r="BX17" s="10">
        <f t="shared" si="103"/>
        <v>0</v>
      </c>
      <c r="BY17" s="56">
        <f t="shared" si="104"/>
        <v>7.15</v>
      </c>
      <c r="BZ17" s="28"/>
      <c r="CA17" s="28"/>
      <c r="CB17" s="28"/>
      <c r="CC17" s="28"/>
      <c r="CD17" s="6">
        <f t="shared" si="105"/>
        <v>0</v>
      </c>
      <c r="CE17" s="6"/>
      <c r="CF17" s="11"/>
      <c r="CG17" s="24">
        <f t="shared" si="106"/>
        <v>0</v>
      </c>
      <c r="CH17" s="10"/>
      <c r="CI17" s="6"/>
      <c r="CJ17" s="6">
        <f t="shared" si="107"/>
        <v>0</v>
      </c>
      <c r="CK17" s="6"/>
      <c r="CL17" s="6"/>
      <c r="CM17" s="10">
        <f t="shared" si="108"/>
        <v>0</v>
      </c>
      <c r="CN17" s="56">
        <f t="shared" si="109"/>
        <v>0</v>
      </c>
      <c r="CO17" s="28"/>
      <c r="CP17" s="28"/>
      <c r="CQ17" s="6">
        <f t="shared" si="110"/>
        <v>0</v>
      </c>
      <c r="CR17" s="6"/>
      <c r="CS17" s="11"/>
      <c r="CT17" s="24">
        <f t="shared" si="111"/>
        <v>0</v>
      </c>
      <c r="CU17" s="10"/>
      <c r="CV17" s="6"/>
      <c r="CW17" s="6">
        <f t="shared" si="112"/>
        <v>0</v>
      </c>
      <c r="CX17" s="6"/>
      <c r="CY17" s="6"/>
      <c r="CZ17" s="10">
        <f t="shared" si="113"/>
        <v>0</v>
      </c>
      <c r="DA17" s="56">
        <f t="shared" si="114"/>
        <v>0</v>
      </c>
      <c r="DB17" s="28">
        <v>7</v>
      </c>
      <c r="DC17" s="28">
        <v>7</v>
      </c>
      <c r="DD17" s="6">
        <f t="shared" si="115"/>
        <v>7</v>
      </c>
      <c r="DE17" s="6">
        <v>8.5</v>
      </c>
      <c r="DF17" s="11"/>
      <c r="DG17" s="24">
        <f t="shared" si="116"/>
        <v>7.8</v>
      </c>
      <c r="DH17" s="10"/>
      <c r="DI17" s="6"/>
      <c r="DJ17" s="6">
        <f t="shared" si="117"/>
        <v>0</v>
      </c>
      <c r="DK17" s="6"/>
      <c r="DL17" s="6"/>
      <c r="DM17" s="10">
        <f t="shared" si="118"/>
        <v>0</v>
      </c>
      <c r="DN17" s="56">
        <f t="shared" si="119"/>
        <v>7.75</v>
      </c>
      <c r="DO17" s="28">
        <v>7</v>
      </c>
      <c r="DP17" s="28">
        <v>8</v>
      </c>
      <c r="DQ17" s="6">
        <f t="shared" si="120"/>
        <v>7.7</v>
      </c>
      <c r="DR17" s="6">
        <v>8</v>
      </c>
      <c r="DS17" s="11"/>
      <c r="DT17" s="24">
        <f t="shared" si="121"/>
        <v>7.9</v>
      </c>
      <c r="DU17" s="10"/>
      <c r="DV17" s="6"/>
      <c r="DW17" s="6">
        <f t="shared" si="122"/>
        <v>0</v>
      </c>
      <c r="DX17" s="6"/>
      <c r="DY17" s="6"/>
      <c r="DZ17" s="10">
        <f t="shared" si="123"/>
        <v>0</v>
      </c>
      <c r="EA17" s="56">
        <f t="shared" si="124"/>
        <v>7.85</v>
      </c>
      <c r="EB17" s="35">
        <v>7</v>
      </c>
      <c r="EC17" s="35">
        <v>8</v>
      </c>
      <c r="ED17" s="50">
        <f t="shared" si="44"/>
        <v>7.666666666666667</v>
      </c>
      <c r="EE17" s="35"/>
      <c r="EF17" s="90"/>
      <c r="EG17" s="7">
        <f t="shared" si="125"/>
        <v>3.8</v>
      </c>
      <c r="EH17" s="7"/>
      <c r="EI17" s="9"/>
      <c r="EJ17" s="9">
        <f t="shared" si="126"/>
        <v>0</v>
      </c>
      <c r="EK17" s="9"/>
      <c r="EL17" s="9"/>
      <c r="EM17" s="7">
        <f t="shared" si="127"/>
        <v>0</v>
      </c>
      <c r="EN17" s="7">
        <f t="shared" si="128"/>
        <v>3.8333333333333335</v>
      </c>
      <c r="EO17" s="69">
        <v>7.5</v>
      </c>
      <c r="EP17" s="69"/>
      <c r="EQ17" s="69">
        <v>7</v>
      </c>
      <c r="ER17" s="59">
        <f t="shared" si="49"/>
        <v>7.166666666666667</v>
      </c>
      <c r="ES17" s="65">
        <v>1.5</v>
      </c>
      <c r="ET17" s="94">
        <v>7</v>
      </c>
      <c r="EU17" s="55">
        <f t="shared" si="129"/>
        <v>7.1</v>
      </c>
      <c r="EV17" s="55"/>
      <c r="EW17" s="54"/>
      <c r="EX17" s="54">
        <f t="shared" si="130"/>
        <v>0</v>
      </c>
      <c r="EY17" s="54"/>
      <c r="EZ17" s="54"/>
      <c r="FA17" s="55">
        <f t="shared" si="131"/>
        <v>0</v>
      </c>
      <c r="FB17" s="55">
        <f t="shared" si="132"/>
        <v>7.0833333333333339</v>
      </c>
      <c r="FC17" s="62">
        <v>7</v>
      </c>
      <c r="FD17" s="62">
        <v>5</v>
      </c>
      <c r="FE17" s="57">
        <f t="shared" si="54"/>
        <v>5.7</v>
      </c>
      <c r="FF17" s="54">
        <v>3</v>
      </c>
      <c r="FG17" s="54">
        <v>7</v>
      </c>
      <c r="FH17" s="55">
        <f t="shared" si="133"/>
        <v>6.4</v>
      </c>
      <c r="FI17" s="55"/>
      <c r="FJ17" s="54"/>
      <c r="FK17" s="54">
        <f t="shared" si="134"/>
        <v>0</v>
      </c>
      <c r="FL17" s="54"/>
      <c r="FM17" s="54"/>
      <c r="FN17" s="55">
        <f t="shared" si="135"/>
        <v>0</v>
      </c>
      <c r="FO17" s="55">
        <f t="shared" si="136"/>
        <v>6.35</v>
      </c>
      <c r="FP17" s="27">
        <v>9</v>
      </c>
      <c r="FQ17" s="27">
        <v>9</v>
      </c>
      <c r="FR17" s="8">
        <f t="shared" si="59"/>
        <v>9</v>
      </c>
      <c r="FS17" s="3">
        <v>6</v>
      </c>
      <c r="FT17" s="11"/>
      <c r="FU17" s="24">
        <f t="shared" si="137"/>
        <v>7.5</v>
      </c>
      <c r="FV17" s="10"/>
      <c r="FW17" s="6"/>
      <c r="FX17" s="6">
        <f t="shared" si="138"/>
        <v>0</v>
      </c>
      <c r="FY17" s="6"/>
      <c r="FZ17" s="6"/>
      <c r="GA17" s="10">
        <f t="shared" si="139"/>
        <v>0</v>
      </c>
      <c r="GB17" s="56">
        <f t="shared" si="140"/>
        <v>7.5</v>
      </c>
      <c r="GC17" s="39">
        <v>8</v>
      </c>
      <c r="GD17" s="39">
        <v>6</v>
      </c>
      <c r="GE17" s="8"/>
      <c r="GF17" s="68">
        <f t="shared" si="81"/>
        <v>6.666666666666667</v>
      </c>
      <c r="GG17" s="11">
        <v>6.5</v>
      </c>
      <c r="GH17" s="11"/>
      <c r="GI17" s="24">
        <f t="shared" si="141"/>
        <v>6.6</v>
      </c>
      <c r="GJ17" s="10"/>
      <c r="GK17" s="6"/>
      <c r="GL17" s="6">
        <f t="shared" si="142"/>
        <v>0</v>
      </c>
      <c r="GM17" s="6"/>
      <c r="GN17" s="6"/>
      <c r="GO17" s="10">
        <f t="shared" si="143"/>
        <v>0</v>
      </c>
      <c r="GP17" s="56">
        <f t="shared" si="144"/>
        <v>6.5833333333333339</v>
      </c>
      <c r="GQ17" s="3">
        <v>6</v>
      </c>
      <c r="GR17" s="3">
        <v>7</v>
      </c>
      <c r="GS17" s="8">
        <f t="shared" si="68"/>
        <v>6.7</v>
      </c>
      <c r="GT17" s="3">
        <v>8</v>
      </c>
      <c r="GU17" s="11"/>
      <c r="GV17" s="24">
        <f t="shared" si="145"/>
        <v>7.4</v>
      </c>
      <c r="GW17" s="10"/>
      <c r="GX17" s="6"/>
      <c r="GY17" s="6">
        <f t="shared" si="146"/>
        <v>0</v>
      </c>
      <c r="GZ17" s="6"/>
      <c r="HA17" s="6"/>
      <c r="HB17" s="10">
        <f t="shared" si="147"/>
        <v>0</v>
      </c>
      <c r="HC17" s="56">
        <f t="shared" si="148"/>
        <v>7.35</v>
      </c>
      <c r="HD17" s="3">
        <v>6</v>
      </c>
      <c r="HE17" s="3">
        <v>8</v>
      </c>
      <c r="HF17" s="8">
        <f t="shared" si="73"/>
        <v>7.333333333333333</v>
      </c>
      <c r="HG17" s="3">
        <v>7</v>
      </c>
      <c r="HH17" s="11"/>
      <c r="HI17" s="24">
        <f t="shared" si="149"/>
        <v>7.2</v>
      </c>
      <c r="HJ17" s="10"/>
      <c r="HK17" s="6"/>
      <c r="HL17" s="6">
        <f t="shared" si="150"/>
        <v>0</v>
      </c>
      <c r="HM17" s="6"/>
      <c r="HN17" s="6"/>
      <c r="HO17" s="10">
        <f t="shared" si="151"/>
        <v>0</v>
      </c>
      <c r="HP17" s="56">
        <f t="shared" si="152"/>
        <v>7.1666666666666661</v>
      </c>
      <c r="HQ17" s="2">
        <f t="shared" si="78"/>
        <v>6.2</v>
      </c>
      <c r="HR17" s="83" t="str">
        <f t="shared" si="79"/>
        <v>TB KHÁ</v>
      </c>
    </row>
    <row r="18" spans="1:226" s="113" customFormat="1" ht="18.75" customHeight="1">
      <c r="A18" s="25">
        <v>9</v>
      </c>
      <c r="B18" s="144" t="s">
        <v>13</v>
      </c>
      <c r="C18" s="123" t="s">
        <v>22</v>
      </c>
      <c r="D18" s="123" t="str">
        <f t="shared" si="0"/>
        <v>122DC2542</v>
      </c>
      <c r="E18" s="141" t="s">
        <v>118</v>
      </c>
      <c r="F18" s="142" t="s">
        <v>238</v>
      </c>
      <c r="G18" s="143" t="s">
        <v>128</v>
      </c>
      <c r="H18" s="28">
        <v>6</v>
      </c>
      <c r="I18" s="28">
        <v>8</v>
      </c>
      <c r="J18" s="28">
        <v>6</v>
      </c>
      <c r="K18" s="28">
        <v>6</v>
      </c>
      <c r="L18" s="5">
        <f t="shared" si="82"/>
        <v>6.3</v>
      </c>
      <c r="M18" s="6">
        <v>7</v>
      </c>
      <c r="N18" s="11"/>
      <c r="O18" s="24">
        <f t="shared" si="83"/>
        <v>6.7</v>
      </c>
      <c r="P18" s="10"/>
      <c r="Q18" s="6"/>
      <c r="R18" s="6">
        <f t="shared" si="84"/>
        <v>0</v>
      </c>
      <c r="S18" s="6"/>
      <c r="T18" s="6"/>
      <c r="U18" s="10">
        <f t="shared" si="85"/>
        <v>0</v>
      </c>
      <c r="V18" s="56">
        <f t="shared" si="86"/>
        <v>6.65</v>
      </c>
      <c r="W18" s="28">
        <v>8</v>
      </c>
      <c r="X18" s="28">
        <v>7</v>
      </c>
      <c r="Y18" s="6">
        <f t="shared" si="87"/>
        <v>7.3</v>
      </c>
      <c r="Z18" s="6">
        <v>6</v>
      </c>
      <c r="AA18" s="11"/>
      <c r="AB18" s="24">
        <f t="shared" si="88"/>
        <v>6.7</v>
      </c>
      <c r="AC18" s="10"/>
      <c r="AD18" s="6"/>
      <c r="AE18" s="6">
        <f t="shared" si="89"/>
        <v>0</v>
      </c>
      <c r="AF18" s="6"/>
      <c r="AG18" s="6"/>
      <c r="AH18" s="10">
        <f t="shared" si="90"/>
        <v>0</v>
      </c>
      <c r="AI18" s="56">
        <f t="shared" si="91"/>
        <v>6.65</v>
      </c>
      <c r="AJ18" s="28">
        <v>7</v>
      </c>
      <c r="AK18" s="28"/>
      <c r="AL18" s="28">
        <v>9</v>
      </c>
      <c r="AM18" s="6">
        <f t="shared" si="92"/>
        <v>8.3000000000000007</v>
      </c>
      <c r="AN18" s="6">
        <v>5</v>
      </c>
      <c r="AO18" s="11"/>
      <c r="AP18" s="24">
        <f t="shared" si="93"/>
        <v>6.7</v>
      </c>
      <c r="AQ18" s="10"/>
      <c r="AR18" s="6"/>
      <c r="AS18" s="6">
        <f t="shared" si="94"/>
        <v>0</v>
      </c>
      <c r="AT18" s="6"/>
      <c r="AU18" s="6"/>
      <c r="AV18" s="10">
        <f t="shared" si="95"/>
        <v>0</v>
      </c>
      <c r="AW18" s="56">
        <f t="shared" si="96"/>
        <v>6.65</v>
      </c>
      <c r="AX18" s="28"/>
      <c r="AY18" s="28">
        <v>7</v>
      </c>
      <c r="AZ18" s="28">
        <v>9</v>
      </c>
      <c r="BA18" s="28">
        <v>9</v>
      </c>
      <c r="BB18" s="40">
        <f t="shared" si="80"/>
        <v>7.2</v>
      </c>
      <c r="BC18" s="6">
        <v>9</v>
      </c>
      <c r="BD18" s="11"/>
      <c r="BE18" s="24">
        <f t="shared" si="97"/>
        <v>8.1</v>
      </c>
      <c r="BF18" s="10"/>
      <c r="BG18" s="6"/>
      <c r="BH18" s="6">
        <f t="shared" si="98"/>
        <v>0</v>
      </c>
      <c r="BI18" s="6"/>
      <c r="BJ18" s="6"/>
      <c r="BK18" s="10">
        <f t="shared" si="99"/>
        <v>0</v>
      </c>
      <c r="BL18" s="56">
        <f t="shared" si="100"/>
        <v>8.1</v>
      </c>
      <c r="BM18" s="39">
        <v>8</v>
      </c>
      <c r="BN18" s="39">
        <v>6</v>
      </c>
      <c r="BO18" s="8">
        <f>ROUND((BN18*2+BM18)/3,1)</f>
        <v>6.7</v>
      </c>
      <c r="BP18" s="1">
        <v>7</v>
      </c>
      <c r="BQ18" s="11"/>
      <c r="BR18" s="24">
        <f t="shared" si="101"/>
        <v>6.9</v>
      </c>
      <c r="BS18" s="10"/>
      <c r="BT18" s="6"/>
      <c r="BU18" s="6">
        <f t="shared" si="102"/>
        <v>0</v>
      </c>
      <c r="BV18" s="6"/>
      <c r="BW18" s="6"/>
      <c r="BX18" s="10">
        <f t="shared" si="103"/>
        <v>0</v>
      </c>
      <c r="BY18" s="56">
        <f t="shared" si="104"/>
        <v>6.85</v>
      </c>
      <c r="BZ18" s="28"/>
      <c r="CA18" s="28"/>
      <c r="CB18" s="28"/>
      <c r="CC18" s="28"/>
      <c r="CD18" s="6">
        <f t="shared" si="105"/>
        <v>0</v>
      </c>
      <c r="CE18" s="6"/>
      <c r="CF18" s="11"/>
      <c r="CG18" s="24">
        <f t="shared" si="106"/>
        <v>0</v>
      </c>
      <c r="CH18" s="10"/>
      <c r="CI18" s="6"/>
      <c r="CJ18" s="6">
        <f t="shared" si="107"/>
        <v>0</v>
      </c>
      <c r="CK18" s="6"/>
      <c r="CL18" s="6"/>
      <c r="CM18" s="10">
        <f t="shared" si="108"/>
        <v>0</v>
      </c>
      <c r="CN18" s="56">
        <f t="shared" si="109"/>
        <v>0</v>
      </c>
      <c r="CO18" s="28"/>
      <c r="CP18" s="28"/>
      <c r="CQ18" s="6">
        <f t="shared" si="110"/>
        <v>0</v>
      </c>
      <c r="CR18" s="6"/>
      <c r="CS18" s="11"/>
      <c r="CT18" s="24">
        <f t="shared" si="111"/>
        <v>0</v>
      </c>
      <c r="CU18" s="10"/>
      <c r="CV18" s="6"/>
      <c r="CW18" s="6">
        <f t="shared" si="112"/>
        <v>0</v>
      </c>
      <c r="CX18" s="6"/>
      <c r="CY18" s="6"/>
      <c r="CZ18" s="10">
        <f t="shared" si="113"/>
        <v>0</v>
      </c>
      <c r="DA18" s="56">
        <f t="shared" si="114"/>
        <v>0</v>
      </c>
      <c r="DB18" s="28">
        <v>8</v>
      </c>
      <c r="DC18" s="28">
        <v>7</v>
      </c>
      <c r="DD18" s="6">
        <f t="shared" si="115"/>
        <v>7.3</v>
      </c>
      <c r="DE18" s="6">
        <v>8</v>
      </c>
      <c r="DF18" s="11"/>
      <c r="DG18" s="24">
        <f t="shared" si="116"/>
        <v>7.7</v>
      </c>
      <c r="DH18" s="10"/>
      <c r="DI18" s="6"/>
      <c r="DJ18" s="6">
        <f t="shared" si="117"/>
        <v>0</v>
      </c>
      <c r="DK18" s="6"/>
      <c r="DL18" s="6"/>
      <c r="DM18" s="10">
        <f t="shared" si="118"/>
        <v>0</v>
      </c>
      <c r="DN18" s="56">
        <f t="shared" si="119"/>
        <v>7.65</v>
      </c>
      <c r="DO18" s="28">
        <v>7</v>
      </c>
      <c r="DP18" s="28">
        <v>8</v>
      </c>
      <c r="DQ18" s="6">
        <f t="shared" si="120"/>
        <v>7.7</v>
      </c>
      <c r="DR18" s="6">
        <v>8</v>
      </c>
      <c r="DS18" s="11"/>
      <c r="DT18" s="24">
        <f t="shared" si="121"/>
        <v>7.9</v>
      </c>
      <c r="DU18" s="10"/>
      <c r="DV18" s="6"/>
      <c r="DW18" s="6">
        <f t="shared" si="122"/>
        <v>0</v>
      </c>
      <c r="DX18" s="6"/>
      <c r="DY18" s="6"/>
      <c r="DZ18" s="10">
        <f t="shared" si="123"/>
        <v>0</v>
      </c>
      <c r="EA18" s="56">
        <f t="shared" si="124"/>
        <v>7.85</v>
      </c>
      <c r="EB18" s="28">
        <v>7</v>
      </c>
      <c r="EC18" s="28">
        <v>7</v>
      </c>
      <c r="ED18" s="47">
        <f t="shared" si="44"/>
        <v>7</v>
      </c>
      <c r="EE18" s="28">
        <v>7</v>
      </c>
      <c r="EF18" s="11"/>
      <c r="EG18" s="24">
        <f t="shared" si="125"/>
        <v>7</v>
      </c>
      <c r="EH18" s="10"/>
      <c r="EI18" s="6"/>
      <c r="EJ18" s="6">
        <f t="shared" si="126"/>
        <v>0</v>
      </c>
      <c r="EK18" s="6"/>
      <c r="EL18" s="6"/>
      <c r="EM18" s="10">
        <f t="shared" si="127"/>
        <v>0</v>
      </c>
      <c r="EN18" s="56">
        <f t="shared" si="128"/>
        <v>7</v>
      </c>
      <c r="EO18" s="69">
        <v>7</v>
      </c>
      <c r="EP18" s="69"/>
      <c r="EQ18" s="69">
        <v>6</v>
      </c>
      <c r="ER18" s="59">
        <f t="shared" si="49"/>
        <v>6.333333333333333</v>
      </c>
      <c r="ES18" s="65">
        <v>1.5</v>
      </c>
      <c r="ET18" s="94">
        <v>6.5</v>
      </c>
      <c r="EU18" s="55">
        <f t="shared" si="129"/>
        <v>6.4</v>
      </c>
      <c r="EV18" s="55"/>
      <c r="EW18" s="54"/>
      <c r="EX18" s="54">
        <f t="shared" si="130"/>
        <v>0</v>
      </c>
      <c r="EY18" s="54"/>
      <c r="EZ18" s="54"/>
      <c r="FA18" s="55">
        <f t="shared" si="131"/>
        <v>0</v>
      </c>
      <c r="FB18" s="55">
        <f t="shared" si="132"/>
        <v>6.4166666666666661</v>
      </c>
      <c r="FC18" s="62">
        <v>5</v>
      </c>
      <c r="FD18" s="62">
        <v>6</v>
      </c>
      <c r="FE18" s="57">
        <f t="shared" si="54"/>
        <v>5.7</v>
      </c>
      <c r="FF18" s="54">
        <v>2</v>
      </c>
      <c r="FG18" s="54">
        <v>7</v>
      </c>
      <c r="FH18" s="55">
        <f t="shared" si="133"/>
        <v>6.4</v>
      </c>
      <c r="FI18" s="55"/>
      <c r="FJ18" s="54"/>
      <c r="FK18" s="54">
        <f t="shared" si="134"/>
        <v>0</v>
      </c>
      <c r="FL18" s="54"/>
      <c r="FM18" s="54"/>
      <c r="FN18" s="55">
        <f t="shared" si="135"/>
        <v>0</v>
      </c>
      <c r="FO18" s="55">
        <f t="shared" si="136"/>
        <v>6.35</v>
      </c>
      <c r="FP18" s="27">
        <v>8</v>
      </c>
      <c r="FQ18" s="27">
        <v>8</v>
      </c>
      <c r="FR18" s="8">
        <f t="shared" si="59"/>
        <v>8</v>
      </c>
      <c r="FS18" s="3">
        <v>7</v>
      </c>
      <c r="FT18" s="11"/>
      <c r="FU18" s="24">
        <f t="shared" si="137"/>
        <v>7.5</v>
      </c>
      <c r="FV18" s="10"/>
      <c r="FW18" s="6"/>
      <c r="FX18" s="6">
        <f t="shared" si="138"/>
        <v>0</v>
      </c>
      <c r="FY18" s="6"/>
      <c r="FZ18" s="6"/>
      <c r="GA18" s="10">
        <f t="shared" si="139"/>
        <v>0</v>
      </c>
      <c r="GB18" s="56">
        <f t="shared" si="140"/>
        <v>7.5</v>
      </c>
      <c r="GC18" s="39">
        <v>7</v>
      </c>
      <c r="GD18" s="39">
        <v>6</v>
      </c>
      <c r="GE18" s="8"/>
      <c r="GF18" s="68">
        <f t="shared" si="81"/>
        <v>6.333333333333333</v>
      </c>
      <c r="GG18" s="11">
        <v>6.5</v>
      </c>
      <c r="GH18" s="11"/>
      <c r="GI18" s="24">
        <f t="shared" si="141"/>
        <v>6.4</v>
      </c>
      <c r="GJ18" s="10"/>
      <c r="GK18" s="6"/>
      <c r="GL18" s="6">
        <f t="shared" si="142"/>
        <v>0</v>
      </c>
      <c r="GM18" s="6"/>
      <c r="GN18" s="6"/>
      <c r="GO18" s="10">
        <f t="shared" si="143"/>
        <v>0</v>
      </c>
      <c r="GP18" s="56">
        <f t="shared" si="144"/>
        <v>6.4166666666666661</v>
      </c>
      <c r="GQ18" s="3">
        <v>7</v>
      </c>
      <c r="GR18" s="3">
        <v>6</v>
      </c>
      <c r="GS18" s="8">
        <f t="shared" si="68"/>
        <v>6.3</v>
      </c>
      <c r="GT18" s="3">
        <v>4</v>
      </c>
      <c r="GU18" s="11"/>
      <c r="GV18" s="24">
        <f t="shared" si="145"/>
        <v>5.2</v>
      </c>
      <c r="GW18" s="10"/>
      <c r="GX18" s="6"/>
      <c r="GY18" s="6">
        <f t="shared" si="146"/>
        <v>0</v>
      </c>
      <c r="GZ18" s="6"/>
      <c r="HA18" s="6"/>
      <c r="HB18" s="10">
        <f t="shared" si="147"/>
        <v>0</v>
      </c>
      <c r="HC18" s="56">
        <f t="shared" si="148"/>
        <v>5.15</v>
      </c>
      <c r="HD18" s="3">
        <v>7</v>
      </c>
      <c r="HE18" s="3">
        <v>6</v>
      </c>
      <c r="HF18" s="8">
        <f t="shared" si="73"/>
        <v>6.333333333333333</v>
      </c>
      <c r="HG18" s="3">
        <v>6</v>
      </c>
      <c r="HH18" s="11"/>
      <c r="HI18" s="24">
        <f t="shared" si="149"/>
        <v>6.2</v>
      </c>
      <c r="HJ18" s="10"/>
      <c r="HK18" s="6"/>
      <c r="HL18" s="6">
        <f t="shared" si="150"/>
        <v>0</v>
      </c>
      <c r="HM18" s="6"/>
      <c r="HN18" s="6"/>
      <c r="HO18" s="10">
        <f t="shared" si="151"/>
        <v>0</v>
      </c>
      <c r="HP18" s="56">
        <f t="shared" si="152"/>
        <v>6.1666666666666661</v>
      </c>
      <c r="HQ18" s="2">
        <f t="shared" si="78"/>
        <v>6.3</v>
      </c>
      <c r="HR18" s="83" t="str">
        <f t="shared" si="79"/>
        <v>TB KHÁ</v>
      </c>
    </row>
    <row r="19" spans="1:226" s="113" customFormat="1" ht="18.75" customHeight="1">
      <c r="A19" s="25">
        <v>10</v>
      </c>
      <c r="B19" s="144" t="s">
        <v>13</v>
      </c>
      <c r="C19" s="123" t="s">
        <v>23</v>
      </c>
      <c r="D19" s="123" t="str">
        <f t="shared" si="0"/>
        <v>122DC2543</v>
      </c>
      <c r="E19" s="141" t="s">
        <v>223</v>
      </c>
      <c r="F19" s="142" t="s">
        <v>225</v>
      </c>
      <c r="G19" s="143" t="s">
        <v>226</v>
      </c>
      <c r="H19" s="28">
        <v>7</v>
      </c>
      <c r="I19" s="28">
        <v>6</v>
      </c>
      <c r="J19" s="28">
        <v>6</v>
      </c>
      <c r="K19" s="28">
        <v>7</v>
      </c>
      <c r="L19" s="5">
        <f t="shared" si="82"/>
        <v>6.5</v>
      </c>
      <c r="M19" s="6">
        <v>6</v>
      </c>
      <c r="N19" s="11"/>
      <c r="O19" s="24">
        <f t="shared" si="83"/>
        <v>6.3</v>
      </c>
      <c r="P19" s="10"/>
      <c r="Q19" s="6"/>
      <c r="R19" s="6">
        <f t="shared" si="84"/>
        <v>0</v>
      </c>
      <c r="S19" s="6"/>
      <c r="T19" s="6"/>
      <c r="U19" s="10">
        <f t="shared" si="85"/>
        <v>0</v>
      </c>
      <c r="V19" s="56">
        <f t="shared" si="86"/>
        <v>6.25</v>
      </c>
      <c r="W19" s="28">
        <v>6</v>
      </c>
      <c r="X19" s="28">
        <v>6</v>
      </c>
      <c r="Y19" s="6">
        <f t="shared" si="87"/>
        <v>6</v>
      </c>
      <c r="Z19" s="6">
        <v>7</v>
      </c>
      <c r="AA19" s="11"/>
      <c r="AB19" s="24">
        <f t="shared" si="88"/>
        <v>6.5</v>
      </c>
      <c r="AC19" s="10"/>
      <c r="AD19" s="6"/>
      <c r="AE19" s="6">
        <f t="shared" si="89"/>
        <v>0</v>
      </c>
      <c r="AF19" s="6"/>
      <c r="AG19" s="6"/>
      <c r="AH19" s="10">
        <f t="shared" si="90"/>
        <v>0</v>
      </c>
      <c r="AI19" s="56">
        <f t="shared" si="91"/>
        <v>6.5</v>
      </c>
      <c r="AJ19" s="28">
        <v>8</v>
      </c>
      <c r="AK19" s="28"/>
      <c r="AL19" s="28">
        <v>8</v>
      </c>
      <c r="AM19" s="6">
        <f t="shared" si="92"/>
        <v>8</v>
      </c>
      <c r="AN19" s="6">
        <v>5</v>
      </c>
      <c r="AO19" s="11"/>
      <c r="AP19" s="24">
        <f t="shared" si="93"/>
        <v>6.5</v>
      </c>
      <c r="AQ19" s="10"/>
      <c r="AR19" s="6"/>
      <c r="AS19" s="6">
        <f t="shared" si="94"/>
        <v>0</v>
      </c>
      <c r="AT19" s="6"/>
      <c r="AU19" s="6"/>
      <c r="AV19" s="10">
        <f t="shared" si="95"/>
        <v>0</v>
      </c>
      <c r="AW19" s="56">
        <f t="shared" si="96"/>
        <v>6.5</v>
      </c>
      <c r="AX19" s="28">
        <v>3</v>
      </c>
      <c r="AY19" s="28">
        <v>5</v>
      </c>
      <c r="AZ19" s="28">
        <v>8</v>
      </c>
      <c r="BA19" s="28">
        <v>8</v>
      </c>
      <c r="BB19" s="40">
        <f t="shared" si="80"/>
        <v>6.7</v>
      </c>
      <c r="BC19" s="6">
        <v>9</v>
      </c>
      <c r="BD19" s="11"/>
      <c r="BE19" s="24">
        <f t="shared" si="97"/>
        <v>7.9</v>
      </c>
      <c r="BF19" s="10"/>
      <c r="BG19" s="6"/>
      <c r="BH19" s="6">
        <f t="shared" si="98"/>
        <v>0</v>
      </c>
      <c r="BI19" s="6"/>
      <c r="BJ19" s="6"/>
      <c r="BK19" s="10">
        <f t="shared" si="99"/>
        <v>0</v>
      </c>
      <c r="BL19" s="56">
        <f t="shared" si="100"/>
        <v>7.85</v>
      </c>
      <c r="BM19" s="39"/>
      <c r="BN19" s="39"/>
      <c r="BO19" s="8">
        <f t="shared" ref="BO19:BO33" si="153">ROUND((BN19*2+BM19)/3,1)</f>
        <v>0</v>
      </c>
      <c r="BP19" s="1"/>
      <c r="BQ19" s="11"/>
      <c r="BR19" s="24">
        <f t="shared" si="101"/>
        <v>0</v>
      </c>
      <c r="BS19" s="10"/>
      <c r="BT19" s="6"/>
      <c r="BU19" s="6">
        <f t="shared" si="102"/>
        <v>0</v>
      </c>
      <c r="BV19" s="6"/>
      <c r="BW19" s="6"/>
      <c r="BX19" s="10">
        <f t="shared" si="103"/>
        <v>0</v>
      </c>
      <c r="BY19" s="56">
        <f t="shared" si="104"/>
        <v>0</v>
      </c>
      <c r="BZ19" s="28"/>
      <c r="CA19" s="28"/>
      <c r="CB19" s="28"/>
      <c r="CC19" s="28"/>
      <c r="CD19" s="6">
        <f t="shared" si="105"/>
        <v>0</v>
      </c>
      <c r="CE19" s="6"/>
      <c r="CF19" s="11"/>
      <c r="CG19" s="24">
        <f t="shared" si="106"/>
        <v>0</v>
      </c>
      <c r="CH19" s="10"/>
      <c r="CI19" s="6"/>
      <c r="CJ19" s="6">
        <f t="shared" si="107"/>
        <v>0</v>
      </c>
      <c r="CK19" s="6"/>
      <c r="CL19" s="6"/>
      <c r="CM19" s="10">
        <f t="shared" si="108"/>
        <v>0</v>
      </c>
      <c r="CN19" s="56">
        <f t="shared" si="109"/>
        <v>0</v>
      </c>
      <c r="CO19" s="28"/>
      <c r="CP19" s="28"/>
      <c r="CQ19" s="6">
        <f t="shared" si="110"/>
        <v>0</v>
      </c>
      <c r="CR19" s="6"/>
      <c r="CS19" s="11"/>
      <c r="CT19" s="24">
        <f t="shared" si="111"/>
        <v>0</v>
      </c>
      <c r="CU19" s="10"/>
      <c r="CV19" s="6"/>
      <c r="CW19" s="6">
        <f t="shared" si="112"/>
        <v>0</v>
      </c>
      <c r="CX19" s="6"/>
      <c r="CY19" s="6"/>
      <c r="CZ19" s="10">
        <f t="shared" si="113"/>
        <v>0</v>
      </c>
      <c r="DA19" s="56">
        <f t="shared" si="114"/>
        <v>0</v>
      </c>
      <c r="DB19" s="28">
        <v>7</v>
      </c>
      <c r="DC19" s="28">
        <v>7</v>
      </c>
      <c r="DD19" s="6">
        <f t="shared" si="115"/>
        <v>7</v>
      </c>
      <c r="DE19" s="6">
        <v>8.5</v>
      </c>
      <c r="DF19" s="11"/>
      <c r="DG19" s="24">
        <f t="shared" si="116"/>
        <v>7.8</v>
      </c>
      <c r="DH19" s="10"/>
      <c r="DI19" s="6"/>
      <c r="DJ19" s="6">
        <f t="shared" si="117"/>
        <v>0</v>
      </c>
      <c r="DK19" s="6"/>
      <c r="DL19" s="6"/>
      <c r="DM19" s="10">
        <f t="shared" si="118"/>
        <v>0</v>
      </c>
      <c r="DN19" s="56">
        <f t="shared" si="119"/>
        <v>7.75</v>
      </c>
      <c r="DO19" s="28">
        <v>7</v>
      </c>
      <c r="DP19" s="28">
        <v>8</v>
      </c>
      <c r="DQ19" s="6">
        <f t="shared" si="120"/>
        <v>7.7</v>
      </c>
      <c r="DR19" s="6">
        <v>8</v>
      </c>
      <c r="DS19" s="11"/>
      <c r="DT19" s="24">
        <f t="shared" si="121"/>
        <v>7.9</v>
      </c>
      <c r="DU19" s="10"/>
      <c r="DV19" s="6"/>
      <c r="DW19" s="6">
        <f t="shared" si="122"/>
        <v>0</v>
      </c>
      <c r="DX19" s="6"/>
      <c r="DY19" s="6"/>
      <c r="DZ19" s="10">
        <f t="shared" si="123"/>
        <v>0</v>
      </c>
      <c r="EA19" s="56">
        <f t="shared" si="124"/>
        <v>7.85</v>
      </c>
      <c r="EB19" s="28">
        <v>8</v>
      </c>
      <c r="EC19" s="28">
        <v>8</v>
      </c>
      <c r="ED19" s="47">
        <f t="shared" si="44"/>
        <v>8</v>
      </c>
      <c r="EE19" s="28">
        <v>7</v>
      </c>
      <c r="EF19" s="11"/>
      <c r="EG19" s="24">
        <f t="shared" si="125"/>
        <v>7.5</v>
      </c>
      <c r="EH19" s="10"/>
      <c r="EI19" s="6"/>
      <c r="EJ19" s="6">
        <f t="shared" si="126"/>
        <v>0</v>
      </c>
      <c r="EK19" s="6"/>
      <c r="EL19" s="6"/>
      <c r="EM19" s="10">
        <f t="shared" si="127"/>
        <v>0</v>
      </c>
      <c r="EN19" s="56">
        <f t="shared" si="128"/>
        <v>7.5</v>
      </c>
      <c r="EO19" s="27"/>
      <c r="EP19" s="27"/>
      <c r="EQ19" s="27"/>
      <c r="ER19" s="49">
        <f t="shared" si="49"/>
        <v>0</v>
      </c>
      <c r="ES19" s="30"/>
      <c r="ET19" s="11"/>
      <c r="EU19" s="24">
        <f t="shared" si="129"/>
        <v>0</v>
      </c>
      <c r="EV19" s="10"/>
      <c r="EW19" s="6"/>
      <c r="EX19" s="6">
        <f t="shared" si="130"/>
        <v>0</v>
      </c>
      <c r="EY19" s="6"/>
      <c r="EZ19" s="6"/>
      <c r="FA19" s="10">
        <f t="shared" si="131"/>
        <v>0</v>
      </c>
      <c r="FB19" s="56">
        <f t="shared" si="132"/>
        <v>0</v>
      </c>
      <c r="FC19" s="62">
        <v>6</v>
      </c>
      <c r="FD19" s="62">
        <v>6</v>
      </c>
      <c r="FE19" s="57">
        <f t="shared" si="54"/>
        <v>6</v>
      </c>
      <c r="FF19" s="54">
        <v>2.5</v>
      </c>
      <c r="FG19" s="54">
        <v>6.5</v>
      </c>
      <c r="FH19" s="55">
        <f t="shared" si="133"/>
        <v>6.3</v>
      </c>
      <c r="FI19" s="55"/>
      <c r="FJ19" s="54"/>
      <c r="FK19" s="54">
        <f t="shared" si="134"/>
        <v>0</v>
      </c>
      <c r="FL19" s="54"/>
      <c r="FM19" s="54"/>
      <c r="FN19" s="55">
        <f t="shared" si="135"/>
        <v>0</v>
      </c>
      <c r="FO19" s="55">
        <f t="shared" si="136"/>
        <v>6.25</v>
      </c>
      <c r="FP19" s="27">
        <v>6</v>
      </c>
      <c r="FQ19" s="27">
        <v>7</v>
      </c>
      <c r="FR19" s="8">
        <f t="shared" si="59"/>
        <v>6.7</v>
      </c>
      <c r="FS19" s="3">
        <v>6.5</v>
      </c>
      <c r="FT19" s="11"/>
      <c r="FU19" s="24">
        <f t="shared" si="137"/>
        <v>6.6</v>
      </c>
      <c r="FV19" s="10"/>
      <c r="FW19" s="6"/>
      <c r="FX19" s="6">
        <f t="shared" si="138"/>
        <v>0</v>
      </c>
      <c r="FY19" s="6"/>
      <c r="FZ19" s="6"/>
      <c r="GA19" s="10">
        <f t="shared" si="139"/>
        <v>0</v>
      </c>
      <c r="GB19" s="56">
        <f t="shared" si="140"/>
        <v>6.6</v>
      </c>
      <c r="GC19" s="39">
        <v>7</v>
      </c>
      <c r="GD19" s="39">
        <v>7</v>
      </c>
      <c r="GE19" s="8"/>
      <c r="GF19" s="68">
        <f t="shared" si="81"/>
        <v>7</v>
      </c>
      <c r="GG19" s="11">
        <v>6.5</v>
      </c>
      <c r="GH19" s="11"/>
      <c r="GI19" s="24">
        <f t="shared" si="141"/>
        <v>6.8</v>
      </c>
      <c r="GJ19" s="10"/>
      <c r="GK19" s="6"/>
      <c r="GL19" s="6">
        <f t="shared" si="142"/>
        <v>0</v>
      </c>
      <c r="GM19" s="6"/>
      <c r="GN19" s="6"/>
      <c r="GO19" s="10">
        <f t="shared" si="143"/>
        <v>0</v>
      </c>
      <c r="GP19" s="56">
        <f t="shared" si="144"/>
        <v>6.75</v>
      </c>
      <c r="GQ19" s="29">
        <v>3</v>
      </c>
      <c r="GR19" s="29">
        <v>6</v>
      </c>
      <c r="GS19" s="26">
        <f t="shared" si="68"/>
        <v>5</v>
      </c>
      <c r="GT19" s="29">
        <v>4</v>
      </c>
      <c r="GU19" s="66">
        <v>6</v>
      </c>
      <c r="GV19" s="36">
        <f t="shared" si="145"/>
        <v>5.5</v>
      </c>
      <c r="GW19" s="10"/>
      <c r="GX19" s="6"/>
      <c r="GY19" s="6">
        <f t="shared" si="146"/>
        <v>0</v>
      </c>
      <c r="GZ19" s="6"/>
      <c r="HA19" s="6"/>
      <c r="HB19" s="10">
        <f t="shared" si="147"/>
        <v>0</v>
      </c>
      <c r="HC19" s="36">
        <f t="shared" si="148"/>
        <v>5.5</v>
      </c>
      <c r="HD19" s="3">
        <v>6</v>
      </c>
      <c r="HE19" s="3">
        <v>6</v>
      </c>
      <c r="HF19" s="8">
        <f t="shared" si="73"/>
        <v>6</v>
      </c>
      <c r="HG19" s="3">
        <v>6</v>
      </c>
      <c r="HH19" s="11"/>
      <c r="HI19" s="24">
        <f t="shared" si="149"/>
        <v>6</v>
      </c>
      <c r="HJ19" s="10"/>
      <c r="HK19" s="6"/>
      <c r="HL19" s="6">
        <f t="shared" si="150"/>
        <v>0</v>
      </c>
      <c r="HM19" s="6"/>
      <c r="HN19" s="6"/>
      <c r="HO19" s="10">
        <f t="shared" si="151"/>
        <v>0</v>
      </c>
      <c r="HP19" s="56">
        <f t="shared" si="152"/>
        <v>6</v>
      </c>
      <c r="HQ19" s="2">
        <f t="shared" si="78"/>
        <v>5.4</v>
      </c>
      <c r="HR19" s="83" t="str">
        <f t="shared" si="79"/>
        <v>TB</v>
      </c>
    </row>
    <row r="20" spans="1:226" s="113" customFormat="1" ht="18.75" customHeight="1">
      <c r="A20" s="25">
        <v>11</v>
      </c>
      <c r="B20" s="171" t="s">
        <v>84</v>
      </c>
      <c r="C20" s="123" t="s">
        <v>85</v>
      </c>
      <c r="D20" s="123" t="str">
        <f t="shared" si="0"/>
        <v>123DC2618</v>
      </c>
      <c r="E20" s="150" t="s">
        <v>385</v>
      </c>
      <c r="F20" s="151" t="s">
        <v>193</v>
      </c>
      <c r="G20" s="152" t="s">
        <v>386</v>
      </c>
      <c r="H20" s="28"/>
      <c r="I20" s="43">
        <v>6</v>
      </c>
      <c r="J20" s="43">
        <v>9</v>
      </c>
      <c r="K20" s="43">
        <v>9</v>
      </c>
      <c r="L20" s="5">
        <f t="shared" si="82"/>
        <v>7</v>
      </c>
      <c r="M20" s="10">
        <f>ROUND(((L20+K20)*2+J20+I20)/6,1)</f>
        <v>7.8</v>
      </c>
      <c r="N20" s="43">
        <v>7</v>
      </c>
      <c r="O20" s="24">
        <f t="shared" ref="O20:O33" si="154">ROUND((MAX(M20:N20)+L20)/2,1)</f>
        <v>7.4</v>
      </c>
      <c r="P20" s="10"/>
      <c r="Q20" s="6"/>
      <c r="R20" s="6">
        <f t="shared" ref="R20:R33" si="155">ROUND((P20+Q20*2)/3,1)</f>
        <v>0</v>
      </c>
      <c r="S20" s="6"/>
      <c r="T20" s="6"/>
      <c r="U20" s="10">
        <f t="shared" ref="U20:U33" si="156">ROUND((MAX(S20:T20)+R20)/2,1)</f>
        <v>0</v>
      </c>
      <c r="V20" s="56">
        <f t="shared" ref="V20:V33" si="157">IF(R20=0,(MAX(M20,N20)+L20)/2,(MAX(S20,T20)+R20)/2)</f>
        <v>7.4</v>
      </c>
      <c r="W20" s="6">
        <v>7</v>
      </c>
      <c r="X20" s="6">
        <v>6</v>
      </c>
      <c r="Y20" s="6">
        <f t="shared" si="87"/>
        <v>6.3</v>
      </c>
      <c r="Z20" s="6">
        <v>8</v>
      </c>
      <c r="AA20" s="6"/>
      <c r="AB20" s="24">
        <f t="shared" ref="AB20:AB33" si="158">ROUND((MAX(Z20:AA20)+Y20)/2,1)</f>
        <v>7.2</v>
      </c>
      <c r="AC20" s="10"/>
      <c r="AD20" s="6"/>
      <c r="AE20" s="6">
        <f t="shared" ref="AE20:AE33" si="159">ROUND((AC20+AD20*2)/3,1)</f>
        <v>0</v>
      </c>
      <c r="AF20" s="6"/>
      <c r="AG20" s="6"/>
      <c r="AH20" s="10">
        <f t="shared" ref="AH20:AH33" si="160">ROUND((MAX(AF20:AG20)+AE20)/2,1)</f>
        <v>0</v>
      </c>
      <c r="AI20" s="56">
        <f t="shared" ref="AI20:AI33" si="161">IF(AE20=0,(MAX(Z20,AA20)+Y20)/2,(MAX(AF20,AG20)+AE20)/2)</f>
        <v>7.15</v>
      </c>
      <c r="AJ20" s="6"/>
      <c r="AK20" s="6">
        <v>10</v>
      </c>
      <c r="AL20" s="6">
        <v>10</v>
      </c>
      <c r="AM20" s="1">
        <f>ROUND((AL20*2+AK20)/3,1)</f>
        <v>10</v>
      </c>
      <c r="AN20" s="6">
        <v>8</v>
      </c>
      <c r="AO20" s="6"/>
      <c r="AP20" s="24">
        <f t="shared" ref="AP20:AP33" si="162">ROUND((MAX(AN20:AO20)+AM20)/2,1)</f>
        <v>9</v>
      </c>
      <c r="AQ20" s="10"/>
      <c r="AR20" s="6"/>
      <c r="AS20" s="6">
        <f t="shared" ref="AS20:AS33" si="163">ROUND((AQ20+AR20*2)/3,1)</f>
        <v>0</v>
      </c>
      <c r="AT20" s="6"/>
      <c r="AU20" s="6"/>
      <c r="AV20" s="10">
        <f t="shared" ref="AV20:AV33" si="164">ROUND((MAX(AT20:AU20)+AS20)/2,1)</f>
        <v>0</v>
      </c>
      <c r="AW20" s="56">
        <f t="shared" ref="AW20:AW33" si="165">IF(AS20=0,(MAX(AN20,AO20)+AM20)/2,(MAX(AT20,AU20)+AS20)/2)</f>
        <v>9</v>
      </c>
      <c r="AX20" s="6">
        <v>10</v>
      </c>
      <c r="AY20" s="6">
        <v>10</v>
      </c>
      <c r="AZ20" s="6">
        <v>8.4</v>
      </c>
      <c r="BA20" s="6">
        <v>8.4</v>
      </c>
      <c r="BB20" s="40">
        <f t="shared" si="80"/>
        <v>8.9</v>
      </c>
      <c r="BC20" s="6">
        <v>6.2</v>
      </c>
      <c r="BD20" s="6"/>
      <c r="BE20" s="24">
        <f t="shared" ref="BE20:BE33" si="166">ROUND((MAX(BC20:BD20)+BB20)/2,1)</f>
        <v>7.6</v>
      </c>
      <c r="BF20" s="10"/>
      <c r="BG20" s="6"/>
      <c r="BH20" s="6">
        <f t="shared" ref="BH20:BH33" si="167">ROUND((BF20+BG20*2)/3,1)</f>
        <v>0</v>
      </c>
      <c r="BI20" s="6"/>
      <c r="BJ20" s="6"/>
      <c r="BK20" s="10">
        <f t="shared" ref="BK20:BK33" si="168">ROUND((MAX(BI20:BJ20)+BH20)/2,1)</f>
        <v>0</v>
      </c>
      <c r="BL20" s="56">
        <f t="shared" ref="BL20:BL33" si="169">IF(BH20=0,(MAX(BC20,BD20)+BB20)/2,(MAX(BI20,BJ20)+BH20)/2)</f>
        <v>7.5500000000000007</v>
      </c>
      <c r="BM20" s="97">
        <v>6</v>
      </c>
      <c r="BN20" s="97">
        <v>6</v>
      </c>
      <c r="BO20" s="8">
        <f t="shared" si="153"/>
        <v>6</v>
      </c>
      <c r="BP20" s="43">
        <v>10</v>
      </c>
      <c r="BQ20" s="43"/>
      <c r="BR20" s="24">
        <f t="shared" si="101"/>
        <v>8</v>
      </c>
      <c r="BS20" s="10"/>
      <c r="BT20" s="6"/>
      <c r="BU20" s="6">
        <f t="shared" si="102"/>
        <v>0</v>
      </c>
      <c r="BV20" s="6"/>
      <c r="BW20" s="6"/>
      <c r="BX20" s="10">
        <f t="shared" si="103"/>
        <v>0</v>
      </c>
      <c r="BY20" s="56">
        <f t="shared" si="104"/>
        <v>8</v>
      </c>
      <c r="BZ20" s="1">
        <v>7</v>
      </c>
      <c r="CA20" s="1"/>
      <c r="CB20" s="1"/>
      <c r="CC20" s="1">
        <v>10</v>
      </c>
      <c r="CD20" s="1">
        <f t="shared" ref="CD20:CD33" si="170">(CC20*2+BZ20)/3</f>
        <v>9</v>
      </c>
      <c r="CE20" s="1">
        <v>9</v>
      </c>
      <c r="CF20" s="4"/>
      <c r="CG20" s="24">
        <f t="shared" ref="CG20:CG33" si="171">ROUND((MAX(CE20:CF20)+CD20)/2,1)</f>
        <v>9</v>
      </c>
      <c r="CH20" s="10"/>
      <c r="CI20" s="6"/>
      <c r="CJ20" s="6">
        <f t="shared" ref="CJ20:CJ33" si="172">ROUND((CH20+CI20*2)/3,1)</f>
        <v>0</v>
      </c>
      <c r="CK20" s="6"/>
      <c r="CL20" s="6"/>
      <c r="CM20" s="10">
        <f t="shared" ref="CM20:CM33" si="173">ROUND((MAX(CK20:CL20)+CJ20)/2,1)</f>
        <v>0</v>
      </c>
      <c r="CN20" s="56">
        <f t="shared" ref="CN20:CN33" si="174">IF(CJ20=0,(MAX(CE20,CF20)+CD20)/2,(MAX(CK20,CL20)+CJ20)/2)</f>
        <v>9</v>
      </c>
      <c r="CO20" s="1">
        <v>6</v>
      </c>
      <c r="CP20" s="1">
        <v>5</v>
      </c>
      <c r="CQ20" s="1">
        <f t="shared" ref="CQ20:CQ33" si="175">(CP20*2+CO20)/3</f>
        <v>5.333333333333333</v>
      </c>
      <c r="CR20" s="1">
        <v>6</v>
      </c>
      <c r="CS20" s="6"/>
      <c r="CT20" s="24">
        <f t="shared" ref="CT20:CT33" si="176">ROUND((MAX(CR20:CS20)+CQ20)/2,1)</f>
        <v>5.7</v>
      </c>
      <c r="CU20" s="10"/>
      <c r="CV20" s="6"/>
      <c r="CW20" s="6">
        <f t="shared" ref="CW20:CW33" si="177">ROUND((CU20+CV20*2)/3,1)</f>
        <v>0</v>
      </c>
      <c r="CX20" s="6"/>
      <c r="CY20" s="6"/>
      <c r="CZ20" s="10">
        <f t="shared" ref="CZ20:CZ33" si="178">ROUND((MAX(CX20:CY20)+CW20)/2,1)</f>
        <v>0</v>
      </c>
      <c r="DA20" s="56">
        <f t="shared" ref="DA20:DA33" si="179">IF(CW20=0,(MAX(CR20,CS20)+CQ20)/2,(MAX(CX20,CY20)+CW20)/2)</f>
        <v>5.6666666666666661</v>
      </c>
      <c r="DB20" s="1">
        <v>8</v>
      </c>
      <c r="DC20" s="1">
        <v>8</v>
      </c>
      <c r="DD20" s="1">
        <f t="shared" ref="DD20:DD33" si="180">ROUND((DC20*2+DB20)/3,1)</f>
        <v>8</v>
      </c>
      <c r="DE20" s="1">
        <v>6.5</v>
      </c>
      <c r="DF20" s="6"/>
      <c r="DG20" s="24">
        <f t="shared" ref="DG20:DG33" si="181">ROUND((MAX(DE20:DF20)+DD20)/2,1)</f>
        <v>7.3</v>
      </c>
      <c r="DH20" s="10"/>
      <c r="DI20" s="6"/>
      <c r="DJ20" s="6">
        <f t="shared" ref="DJ20:DJ33" si="182">ROUND((DH20+DI20*2)/3,1)</f>
        <v>0</v>
      </c>
      <c r="DK20" s="6"/>
      <c r="DL20" s="6"/>
      <c r="DM20" s="10">
        <f t="shared" ref="DM20:DM33" si="183">ROUND((MAX(DK20:DL20)+DJ20)/2,1)</f>
        <v>0</v>
      </c>
      <c r="DN20" s="56">
        <f t="shared" ref="DN20:DN33" si="184">IF(DJ20=0,(MAX(DE20,DF20)+DD20)/2,(MAX(DK20,DL20)+DJ20)/2)</f>
        <v>7.25</v>
      </c>
      <c r="DO20" s="1">
        <v>9</v>
      </c>
      <c r="DP20" s="1">
        <v>9</v>
      </c>
      <c r="DQ20" s="2">
        <f t="shared" ref="DQ20:DQ24" si="185">ROUND((DP20*2+DO20)/3,1)</f>
        <v>9</v>
      </c>
      <c r="DR20" s="1">
        <v>10</v>
      </c>
      <c r="DS20" s="6"/>
      <c r="DT20" s="24">
        <f t="shared" ref="DT20:DT33" si="186">ROUND((MAX(DR20:DS20)+DQ20)/2,1)</f>
        <v>9.5</v>
      </c>
      <c r="DU20" s="10"/>
      <c r="DV20" s="6"/>
      <c r="DW20" s="6">
        <f t="shared" ref="DW20:DW33" si="187">ROUND((DU20+DV20*2)/3,1)</f>
        <v>0</v>
      </c>
      <c r="DX20" s="6"/>
      <c r="DY20" s="6"/>
      <c r="DZ20" s="10">
        <f t="shared" ref="DZ20:DZ33" si="188">ROUND((MAX(DX20:DY20)+DW20)/2,1)</f>
        <v>0</v>
      </c>
      <c r="EA20" s="56">
        <f t="shared" si="124"/>
        <v>9.5</v>
      </c>
      <c r="EB20" s="28">
        <v>7</v>
      </c>
      <c r="EC20" s="28">
        <v>7</v>
      </c>
      <c r="ED20" s="47">
        <f t="shared" si="44"/>
        <v>7</v>
      </c>
      <c r="EE20" s="28">
        <v>8</v>
      </c>
      <c r="EF20" s="6"/>
      <c r="EG20" s="24">
        <f t="shared" ref="EG20:EG33" si="189">ROUND((MAX(EE20:EF20)+ED20)/2,1)</f>
        <v>7.5</v>
      </c>
      <c r="EH20" s="10"/>
      <c r="EI20" s="6"/>
      <c r="EJ20" s="6">
        <f t="shared" ref="EJ20:EJ33" si="190">ROUND((EH20+EI20*2)/3,1)</f>
        <v>0</v>
      </c>
      <c r="EK20" s="6"/>
      <c r="EL20" s="6"/>
      <c r="EM20" s="10">
        <f t="shared" ref="EM20:EM33" si="191">ROUND((MAX(EK20:EL20)+EJ20)/2,1)</f>
        <v>0</v>
      </c>
      <c r="EN20" s="56">
        <f t="shared" ref="EN20:EN33" si="192">IF(EJ20=0,(MAX(EE20,EF20)+ED20)/2,(MAX(EK20,EL20)+EJ20)/2)</f>
        <v>7.5</v>
      </c>
      <c r="EO20" s="3">
        <v>8.5</v>
      </c>
      <c r="EP20" s="28"/>
      <c r="EQ20" s="3">
        <v>10</v>
      </c>
      <c r="ER20" s="3">
        <f t="shared" ref="ER20:ER33" si="193">(EQ20*2+EO20)/3</f>
        <v>9.5</v>
      </c>
      <c r="ES20" s="3">
        <v>7</v>
      </c>
      <c r="ET20" s="43"/>
      <c r="EU20" s="24">
        <f t="shared" si="129"/>
        <v>8.3000000000000007</v>
      </c>
      <c r="EV20" s="10"/>
      <c r="EW20" s="6"/>
      <c r="EX20" s="6">
        <f t="shared" si="130"/>
        <v>0</v>
      </c>
      <c r="EY20" s="6"/>
      <c r="EZ20" s="6"/>
      <c r="FA20" s="10">
        <f t="shared" si="131"/>
        <v>0</v>
      </c>
      <c r="FB20" s="56">
        <f t="shared" si="132"/>
        <v>8.25</v>
      </c>
      <c r="FC20" s="28">
        <v>8</v>
      </c>
      <c r="FD20" s="28">
        <v>9</v>
      </c>
      <c r="FE20" s="6">
        <f t="shared" ref="FE20:FE33" si="194">ROUND((FC20+FD20*2)/3,1)</f>
        <v>8.6999999999999993</v>
      </c>
      <c r="FF20" s="6">
        <v>7</v>
      </c>
      <c r="FG20" s="6"/>
      <c r="FH20" s="24">
        <f t="shared" ref="FH20:FH33" si="195">ROUND((MAX(FF20:FG20)+FE20)/2,1)</f>
        <v>7.9</v>
      </c>
      <c r="FI20" s="10"/>
      <c r="FJ20" s="6"/>
      <c r="FK20" s="6">
        <f t="shared" ref="FK20:FK33" si="196">ROUND((FI20+FJ20*2)/3,1)</f>
        <v>0</v>
      </c>
      <c r="FL20" s="6"/>
      <c r="FM20" s="6"/>
      <c r="FN20" s="10">
        <f t="shared" ref="FN20:FN33" si="197">ROUND((MAX(FL20:FM20)+FK20)/2,1)</f>
        <v>0</v>
      </c>
      <c r="FO20" s="56">
        <f t="shared" ref="FO20:FO33" si="198">IF(FK20=0,(MAX(FF20,FG20)+FE20)/2,(MAX(FL20,FM20)+FK20)/2)</f>
        <v>7.85</v>
      </c>
      <c r="FP20" s="28">
        <v>9</v>
      </c>
      <c r="FQ20" s="28">
        <v>8</v>
      </c>
      <c r="FR20" s="6">
        <f t="shared" ref="FR20:FR33" si="199">ROUND((FP20+FQ20*2)/3,1)</f>
        <v>8.3000000000000007</v>
      </c>
      <c r="FS20" s="6">
        <v>8</v>
      </c>
      <c r="FT20" s="6"/>
      <c r="FU20" s="24">
        <f t="shared" ref="FU20:FU33" si="200">ROUND((MAX(FS20:FT20)+FR20)/2,1)</f>
        <v>8.1999999999999993</v>
      </c>
      <c r="FV20" s="10"/>
      <c r="FW20" s="6"/>
      <c r="FX20" s="6">
        <f t="shared" ref="FX20:FX33" si="201">ROUND((FV20+FW20*2)/3,1)</f>
        <v>0</v>
      </c>
      <c r="FY20" s="6"/>
      <c r="FZ20" s="6"/>
      <c r="GA20" s="10">
        <f t="shared" ref="GA20:GA33" si="202">ROUND((MAX(FY20:FZ20)+FX20)/2,1)</f>
        <v>0</v>
      </c>
      <c r="GB20" s="56">
        <f t="shared" ref="GB20:GB33" si="203">IF(FX20=0,(MAX(FS20,FT20)+FR20)/2,(MAX(FY20,FZ20)+FX20)/2)</f>
        <v>8.15</v>
      </c>
      <c r="GC20" s="1">
        <v>8</v>
      </c>
      <c r="GD20" s="1">
        <v>6</v>
      </c>
      <c r="GE20" s="1">
        <v>9</v>
      </c>
      <c r="GF20" s="68">
        <f t="shared" ref="GF20:GF28" si="204">(GE20*2+GD20+GC20)/4</f>
        <v>8</v>
      </c>
      <c r="GG20" s="1">
        <v>6.5</v>
      </c>
      <c r="GH20" s="1"/>
      <c r="GI20" s="24">
        <f t="shared" ref="GI20:GI33" si="205">ROUND((MAX(GG20:GH20)+GF20)/2,1)</f>
        <v>7.3</v>
      </c>
      <c r="GJ20" s="10"/>
      <c r="GK20" s="6"/>
      <c r="GL20" s="6">
        <f t="shared" ref="GL20:GL33" si="206">ROUND((GJ20+GK20*2)/3,1)</f>
        <v>0</v>
      </c>
      <c r="GM20" s="6"/>
      <c r="GN20" s="6"/>
      <c r="GO20" s="10">
        <f t="shared" ref="GO20:GO33" si="207">ROUND((MAX(GM20:GN20)+GL20)/2,1)</f>
        <v>0</v>
      </c>
      <c r="GP20" s="56">
        <f t="shared" ref="GP20:GP33" si="208">IF(GL20=0,(MAX(GG20,GH20)+GF20)/2,(MAX(GM20,GN20)+GL20)/2)</f>
        <v>7.25</v>
      </c>
      <c r="GQ20" s="1">
        <v>9</v>
      </c>
      <c r="GR20" s="1">
        <v>9</v>
      </c>
      <c r="GS20" s="1">
        <f>(GR20*2+GQ20)/3</f>
        <v>9</v>
      </c>
      <c r="GT20" s="3">
        <v>8.5</v>
      </c>
      <c r="GU20" s="2"/>
      <c r="GV20" s="24">
        <f t="shared" ref="GV20:GV33" si="209">ROUND((MAX(GT20:GU20)+GS20)/2,1)</f>
        <v>8.8000000000000007</v>
      </c>
      <c r="GW20" s="10"/>
      <c r="GX20" s="6"/>
      <c r="GY20" s="6">
        <f t="shared" ref="GY20:GY33" si="210">ROUND((GW20+GX20*2)/3,1)</f>
        <v>0</v>
      </c>
      <c r="GZ20" s="6"/>
      <c r="HA20" s="6"/>
      <c r="HB20" s="10">
        <f t="shared" ref="HB20:HB33" si="211">ROUND((MAX(GZ20:HA20)+GY20)/2,1)</f>
        <v>0</v>
      </c>
      <c r="HC20" s="56">
        <f t="shared" ref="HC20:HC33" si="212">IF(GY20=0,(MAX(GT20,GU20)+GS20)/2,(MAX(GZ20,HA20)+GY20)/2)</f>
        <v>8.75</v>
      </c>
      <c r="HD20" s="28">
        <v>7</v>
      </c>
      <c r="HE20" s="28">
        <v>8</v>
      </c>
      <c r="HF20" s="6">
        <f t="shared" ref="HF20:HF33" si="213">ROUND((HD20+HE20*2)/3,1)</f>
        <v>7.7</v>
      </c>
      <c r="HG20" s="6">
        <v>7</v>
      </c>
      <c r="HH20" s="6"/>
      <c r="HI20" s="24">
        <f t="shared" ref="HI20:HI33" si="214">ROUND((MAX(HG20:HH20)+HF20)/2,1)</f>
        <v>7.4</v>
      </c>
      <c r="HJ20" s="10"/>
      <c r="HK20" s="6"/>
      <c r="HL20" s="6">
        <f t="shared" ref="HL20:HL33" si="215">ROUND((HJ20+HK20*2)/3,1)</f>
        <v>0</v>
      </c>
      <c r="HM20" s="6"/>
      <c r="HN20" s="6"/>
      <c r="HO20" s="10">
        <f t="shared" ref="HO20:HO33" si="216">ROUND((MAX(HM20:HN20)+HL20)/2,1)</f>
        <v>0</v>
      </c>
      <c r="HP20" s="56">
        <f t="shared" ref="HP20:HP33" si="217">IF(HL20=0,(MAX(HG20,HH20)+HF20)/2,(MAX(HM20,HN20)+HL20)/2)</f>
        <v>7.35</v>
      </c>
      <c r="HQ20" s="2">
        <f t="shared" si="78"/>
        <v>7.8</v>
      </c>
      <c r="HR20" s="83" t="str">
        <f t="shared" si="79"/>
        <v>KHÁ</v>
      </c>
    </row>
    <row r="21" spans="1:226" s="113" customFormat="1" ht="18.75" customHeight="1">
      <c r="A21" s="25">
        <v>12</v>
      </c>
      <c r="B21" s="171" t="s">
        <v>84</v>
      </c>
      <c r="C21" s="123" t="s">
        <v>86</v>
      </c>
      <c r="D21" s="123" t="str">
        <f t="shared" si="0"/>
        <v>123DC2620</v>
      </c>
      <c r="E21" s="150" t="s">
        <v>387</v>
      </c>
      <c r="F21" s="151" t="s">
        <v>173</v>
      </c>
      <c r="G21" s="152" t="s">
        <v>388</v>
      </c>
      <c r="H21" s="28"/>
      <c r="I21" s="6">
        <v>8</v>
      </c>
      <c r="J21" s="6">
        <v>9</v>
      </c>
      <c r="K21" s="6">
        <v>9</v>
      </c>
      <c r="L21" s="5">
        <f t="shared" si="82"/>
        <v>7.3</v>
      </c>
      <c r="M21" s="10">
        <f>ROUND(((L21+K21)*2+J21+I21)/6,1)</f>
        <v>8.3000000000000007</v>
      </c>
      <c r="N21" s="6">
        <v>6</v>
      </c>
      <c r="O21" s="24">
        <f t="shared" si="154"/>
        <v>7.8</v>
      </c>
      <c r="P21" s="10"/>
      <c r="Q21" s="6"/>
      <c r="R21" s="6">
        <f t="shared" si="155"/>
        <v>0</v>
      </c>
      <c r="S21" s="6"/>
      <c r="T21" s="6"/>
      <c r="U21" s="10">
        <f t="shared" si="156"/>
        <v>0</v>
      </c>
      <c r="V21" s="56">
        <f t="shared" si="157"/>
        <v>7.8000000000000007</v>
      </c>
      <c r="W21" s="6">
        <v>7</v>
      </c>
      <c r="X21" s="6">
        <v>5</v>
      </c>
      <c r="Y21" s="6">
        <f t="shared" si="87"/>
        <v>5.7</v>
      </c>
      <c r="Z21" s="6">
        <v>5</v>
      </c>
      <c r="AA21" s="6"/>
      <c r="AB21" s="24">
        <f t="shared" si="158"/>
        <v>5.4</v>
      </c>
      <c r="AC21" s="10"/>
      <c r="AD21" s="6"/>
      <c r="AE21" s="6">
        <f t="shared" si="159"/>
        <v>0</v>
      </c>
      <c r="AF21" s="6"/>
      <c r="AG21" s="6"/>
      <c r="AH21" s="10">
        <f t="shared" si="160"/>
        <v>0</v>
      </c>
      <c r="AI21" s="56">
        <f t="shared" si="161"/>
        <v>5.35</v>
      </c>
      <c r="AJ21" s="43"/>
      <c r="AK21" s="43">
        <v>8</v>
      </c>
      <c r="AL21" s="43">
        <v>7</v>
      </c>
      <c r="AM21" s="1">
        <f t="shared" ref="AM21:AM33" si="218">ROUND((AL21*2+AK21)/3,1)</f>
        <v>7.3</v>
      </c>
      <c r="AN21" s="43">
        <v>5</v>
      </c>
      <c r="AO21" s="43"/>
      <c r="AP21" s="24">
        <f>ROUND((MAX(AN21:AO21)+AM21)/2,1)</f>
        <v>6.2</v>
      </c>
      <c r="AQ21" s="10"/>
      <c r="AR21" s="6"/>
      <c r="AS21" s="6">
        <f t="shared" si="163"/>
        <v>0</v>
      </c>
      <c r="AT21" s="6"/>
      <c r="AU21" s="6"/>
      <c r="AV21" s="10">
        <f t="shared" si="164"/>
        <v>0</v>
      </c>
      <c r="AW21" s="56">
        <f>IF(AS21=0,(MAX(AN21,AO21)+AM21)/2,(MAX(AT21,AU21)+AS21)/2)</f>
        <v>6.15</v>
      </c>
      <c r="AX21" s="6">
        <v>10</v>
      </c>
      <c r="AY21" s="6">
        <v>10</v>
      </c>
      <c r="AZ21" s="6">
        <v>6.4</v>
      </c>
      <c r="BA21" s="6">
        <v>7.2</v>
      </c>
      <c r="BB21" s="40">
        <f t="shared" si="80"/>
        <v>7.9</v>
      </c>
      <c r="BC21" s="6">
        <v>5.7</v>
      </c>
      <c r="BD21" s="6"/>
      <c r="BE21" s="24">
        <f t="shared" si="166"/>
        <v>6.8</v>
      </c>
      <c r="BF21" s="10"/>
      <c r="BG21" s="6"/>
      <c r="BH21" s="6">
        <f t="shared" si="167"/>
        <v>0</v>
      </c>
      <c r="BI21" s="6"/>
      <c r="BJ21" s="6"/>
      <c r="BK21" s="10">
        <f t="shared" si="168"/>
        <v>0</v>
      </c>
      <c r="BL21" s="56">
        <f t="shared" si="169"/>
        <v>6.8000000000000007</v>
      </c>
      <c r="BM21" s="97">
        <v>5</v>
      </c>
      <c r="BN21" s="97">
        <v>4</v>
      </c>
      <c r="BO21" s="8">
        <f t="shared" si="153"/>
        <v>4.3</v>
      </c>
      <c r="BP21" s="43">
        <v>8</v>
      </c>
      <c r="BQ21" s="43"/>
      <c r="BR21" s="24">
        <f t="shared" ref="BR21:BR33" si="219">ROUND((MAX(BP21:BQ21)+BO21)/2,1)</f>
        <v>6.2</v>
      </c>
      <c r="BS21" s="10"/>
      <c r="BT21" s="6"/>
      <c r="BU21" s="6">
        <f t="shared" ref="BU21:BU33" si="220">ROUND((BS21+BT21*2)/3,1)</f>
        <v>0</v>
      </c>
      <c r="BV21" s="6"/>
      <c r="BW21" s="6"/>
      <c r="BX21" s="10">
        <f t="shared" si="103"/>
        <v>0</v>
      </c>
      <c r="BY21" s="56">
        <f t="shared" ref="BY21:BY33" si="221">IF(BU21=0,(MAX(BP21,BQ21)+BO21)/2,(MAX(BV21,BW21)+BU21)/2)</f>
        <v>6.15</v>
      </c>
      <c r="BZ21" s="1">
        <v>7</v>
      </c>
      <c r="CA21" s="1"/>
      <c r="CB21" s="1"/>
      <c r="CC21" s="1">
        <v>8</v>
      </c>
      <c r="CD21" s="1">
        <f t="shared" si="170"/>
        <v>7.666666666666667</v>
      </c>
      <c r="CE21" s="1">
        <v>3</v>
      </c>
      <c r="CF21" s="4"/>
      <c r="CG21" s="24">
        <f t="shared" si="171"/>
        <v>5.3</v>
      </c>
      <c r="CH21" s="10"/>
      <c r="CI21" s="6"/>
      <c r="CJ21" s="6">
        <f t="shared" si="172"/>
        <v>0</v>
      </c>
      <c r="CK21" s="6"/>
      <c r="CL21" s="6"/>
      <c r="CM21" s="10">
        <f t="shared" si="173"/>
        <v>0</v>
      </c>
      <c r="CN21" s="56">
        <f t="shared" si="174"/>
        <v>5.3333333333333339</v>
      </c>
      <c r="CO21" s="1">
        <v>6</v>
      </c>
      <c r="CP21" s="1">
        <v>8</v>
      </c>
      <c r="CQ21" s="1">
        <f t="shared" si="175"/>
        <v>7.333333333333333</v>
      </c>
      <c r="CR21" s="1">
        <v>7</v>
      </c>
      <c r="CS21" s="6"/>
      <c r="CT21" s="24">
        <f t="shared" si="176"/>
        <v>7.2</v>
      </c>
      <c r="CU21" s="10"/>
      <c r="CV21" s="6"/>
      <c r="CW21" s="6">
        <f t="shared" si="177"/>
        <v>0</v>
      </c>
      <c r="CX21" s="6"/>
      <c r="CY21" s="6"/>
      <c r="CZ21" s="10">
        <f t="shared" si="178"/>
        <v>0</v>
      </c>
      <c r="DA21" s="56">
        <f t="shared" si="179"/>
        <v>7.1666666666666661</v>
      </c>
      <c r="DB21" s="1">
        <v>8</v>
      </c>
      <c r="DC21" s="1">
        <v>8</v>
      </c>
      <c r="DD21" s="1">
        <f t="shared" si="180"/>
        <v>8</v>
      </c>
      <c r="DE21" s="1">
        <v>7.5</v>
      </c>
      <c r="DF21" s="6"/>
      <c r="DG21" s="24">
        <f t="shared" si="181"/>
        <v>7.8</v>
      </c>
      <c r="DH21" s="10"/>
      <c r="DI21" s="6"/>
      <c r="DJ21" s="6">
        <f t="shared" si="182"/>
        <v>0</v>
      </c>
      <c r="DK21" s="6"/>
      <c r="DL21" s="6"/>
      <c r="DM21" s="10">
        <f t="shared" si="183"/>
        <v>0</v>
      </c>
      <c r="DN21" s="56">
        <f t="shared" si="184"/>
        <v>7.75</v>
      </c>
      <c r="DO21" s="1">
        <v>9</v>
      </c>
      <c r="DP21" s="1">
        <v>9</v>
      </c>
      <c r="DQ21" s="2">
        <f t="shared" si="185"/>
        <v>9</v>
      </c>
      <c r="DR21" s="1">
        <v>9</v>
      </c>
      <c r="DS21" s="6"/>
      <c r="DT21" s="24">
        <f t="shared" si="186"/>
        <v>9</v>
      </c>
      <c r="DU21" s="10"/>
      <c r="DV21" s="6"/>
      <c r="DW21" s="6">
        <f t="shared" si="187"/>
        <v>0</v>
      </c>
      <c r="DX21" s="6"/>
      <c r="DY21" s="6"/>
      <c r="DZ21" s="10">
        <f t="shared" si="188"/>
        <v>0</v>
      </c>
      <c r="EA21" s="56">
        <f t="shared" si="124"/>
        <v>9</v>
      </c>
      <c r="EB21" s="28">
        <v>7</v>
      </c>
      <c r="EC21" s="28">
        <v>7</v>
      </c>
      <c r="ED21" s="47">
        <f t="shared" si="44"/>
        <v>7</v>
      </c>
      <c r="EE21" s="28">
        <v>6</v>
      </c>
      <c r="EF21" s="6"/>
      <c r="EG21" s="24">
        <f t="shared" si="189"/>
        <v>6.5</v>
      </c>
      <c r="EH21" s="10"/>
      <c r="EI21" s="6"/>
      <c r="EJ21" s="6">
        <f t="shared" si="190"/>
        <v>0</v>
      </c>
      <c r="EK21" s="6"/>
      <c r="EL21" s="6"/>
      <c r="EM21" s="10">
        <f t="shared" si="191"/>
        <v>0</v>
      </c>
      <c r="EN21" s="56">
        <f t="shared" si="192"/>
        <v>6.5</v>
      </c>
      <c r="EO21" s="3">
        <v>9</v>
      </c>
      <c r="EP21" s="28"/>
      <c r="EQ21" s="3">
        <v>10</v>
      </c>
      <c r="ER21" s="3">
        <f t="shared" si="193"/>
        <v>9.6666666666666661</v>
      </c>
      <c r="ES21" s="3">
        <v>6.5</v>
      </c>
      <c r="ET21" s="43"/>
      <c r="EU21" s="24">
        <f t="shared" ref="EU21:EU33" si="222">ROUND((MAX(ES21:ET21)+ER21)/2,1)</f>
        <v>8.1</v>
      </c>
      <c r="EV21" s="10"/>
      <c r="EW21" s="6"/>
      <c r="EX21" s="6">
        <f t="shared" ref="EX21:EX33" si="223">ROUND((EV21+EW21*2)/3,1)</f>
        <v>0</v>
      </c>
      <c r="EY21" s="6"/>
      <c r="EZ21" s="6"/>
      <c r="FA21" s="10">
        <f t="shared" ref="FA21:FA33" si="224">ROUND((MAX(EY21:EZ21)+EX21)/2,1)</f>
        <v>0</v>
      </c>
      <c r="FB21" s="56">
        <f t="shared" si="132"/>
        <v>8.0833333333333321</v>
      </c>
      <c r="FC21" s="28">
        <v>8</v>
      </c>
      <c r="FD21" s="28">
        <v>7</v>
      </c>
      <c r="FE21" s="6">
        <f t="shared" si="194"/>
        <v>7.3</v>
      </c>
      <c r="FF21" s="6">
        <v>4</v>
      </c>
      <c r="FG21" s="6"/>
      <c r="FH21" s="24">
        <f t="shared" si="195"/>
        <v>5.7</v>
      </c>
      <c r="FI21" s="10"/>
      <c r="FJ21" s="6"/>
      <c r="FK21" s="6">
        <f t="shared" si="196"/>
        <v>0</v>
      </c>
      <c r="FL21" s="6"/>
      <c r="FM21" s="6"/>
      <c r="FN21" s="10">
        <f t="shared" si="197"/>
        <v>0</v>
      </c>
      <c r="FO21" s="56">
        <f t="shared" si="198"/>
        <v>5.65</v>
      </c>
      <c r="FP21" s="28">
        <v>7</v>
      </c>
      <c r="FQ21" s="28">
        <v>8</v>
      </c>
      <c r="FR21" s="6">
        <f t="shared" si="199"/>
        <v>7.7</v>
      </c>
      <c r="FS21" s="6">
        <v>8</v>
      </c>
      <c r="FT21" s="6"/>
      <c r="FU21" s="24">
        <f t="shared" si="200"/>
        <v>7.9</v>
      </c>
      <c r="FV21" s="10"/>
      <c r="FW21" s="6"/>
      <c r="FX21" s="6">
        <f t="shared" si="201"/>
        <v>0</v>
      </c>
      <c r="FY21" s="6"/>
      <c r="FZ21" s="6"/>
      <c r="GA21" s="10">
        <f t="shared" si="202"/>
        <v>0</v>
      </c>
      <c r="GB21" s="56">
        <f t="shared" si="203"/>
        <v>7.85</v>
      </c>
      <c r="GC21" s="1">
        <v>7</v>
      </c>
      <c r="GD21" s="1">
        <v>8</v>
      </c>
      <c r="GE21" s="1">
        <v>8</v>
      </c>
      <c r="GF21" s="68">
        <f t="shared" si="204"/>
        <v>7.75</v>
      </c>
      <c r="GG21" s="1">
        <v>6</v>
      </c>
      <c r="GH21" s="1"/>
      <c r="GI21" s="24">
        <f t="shared" si="205"/>
        <v>6.9</v>
      </c>
      <c r="GJ21" s="10"/>
      <c r="GK21" s="6"/>
      <c r="GL21" s="6">
        <f t="shared" si="206"/>
        <v>0</v>
      </c>
      <c r="GM21" s="6"/>
      <c r="GN21" s="6"/>
      <c r="GO21" s="10">
        <f t="shared" si="207"/>
        <v>0</v>
      </c>
      <c r="GP21" s="56">
        <f t="shared" si="208"/>
        <v>6.875</v>
      </c>
      <c r="GQ21" s="1">
        <v>7</v>
      </c>
      <c r="GR21" s="1">
        <v>7</v>
      </c>
      <c r="GS21" s="1">
        <f t="shared" ref="GS21:GS33" si="225">(GR21*2+GQ21)/3</f>
        <v>7</v>
      </c>
      <c r="GT21" s="3">
        <v>8</v>
      </c>
      <c r="GU21" s="2"/>
      <c r="GV21" s="24">
        <f t="shared" si="209"/>
        <v>7.5</v>
      </c>
      <c r="GW21" s="10"/>
      <c r="GX21" s="6"/>
      <c r="GY21" s="6">
        <f t="shared" si="210"/>
        <v>0</v>
      </c>
      <c r="GZ21" s="6"/>
      <c r="HA21" s="6"/>
      <c r="HB21" s="10">
        <f t="shared" si="211"/>
        <v>0</v>
      </c>
      <c r="HC21" s="56">
        <f t="shared" si="212"/>
        <v>7.5</v>
      </c>
      <c r="HD21" s="28">
        <v>7</v>
      </c>
      <c r="HE21" s="28">
        <v>7</v>
      </c>
      <c r="HF21" s="6">
        <f t="shared" si="213"/>
        <v>7</v>
      </c>
      <c r="HG21" s="6">
        <v>7</v>
      </c>
      <c r="HH21" s="6"/>
      <c r="HI21" s="24">
        <f t="shared" si="214"/>
        <v>7</v>
      </c>
      <c r="HJ21" s="10"/>
      <c r="HK21" s="6"/>
      <c r="HL21" s="6">
        <f t="shared" si="215"/>
        <v>0</v>
      </c>
      <c r="HM21" s="6"/>
      <c r="HN21" s="6"/>
      <c r="HO21" s="10">
        <f t="shared" si="216"/>
        <v>0</v>
      </c>
      <c r="HP21" s="56">
        <f t="shared" si="217"/>
        <v>7</v>
      </c>
      <c r="HQ21" s="2">
        <f t="shared" si="78"/>
        <v>7.1</v>
      </c>
      <c r="HR21" s="83" t="str">
        <f t="shared" si="79"/>
        <v>KHÁ</v>
      </c>
    </row>
    <row r="22" spans="1:226" s="113" customFormat="1" ht="18.75" customHeight="1">
      <c r="A22" s="25">
        <v>13</v>
      </c>
      <c r="B22" s="171" t="s">
        <v>84</v>
      </c>
      <c r="C22" s="123" t="s">
        <v>87</v>
      </c>
      <c r="D22" s="123" t="str">
        <f t="shared" si="0"/>
        <v>123DC2621</v>
      </c>
      <c r="E22" s="150" t="s">
        <v>389</v>
      </c>
      <c r="F22" s="151" t="s">
        <v>254</v>
      </c>
      <c r="G22" s="152" t="s">
        <v>390</v>
      </c>
      <c r="H22" s="28"/>
      <c r="I22" s="6">
        <v>6</v>
      </c>
      <c r="J22" s="6">
        <v>9</v>
      </c>
      <c r="K22" s="6">
        <v>9</v>
      </c>
      <c r="L22" s="5">
        <f t="shared" si="82"/>
        <v>7</v>
      </c>
      <c r="M22" s="10">
        <f>ROUND(((L22+K22)*2+J22+I22)/6,1)</f>
        <v>7.8</v>
      </c>
      <c r="N22" s="6">
        <v>6.5</v>
      </c>
      <c r="O22" s="24">
        <f t="shared" si="154"/>
        <v>7.4</v>
      </c>
      <c r="P22" s="10"/>
      <c r="Q22" s="6"/>
      <c r="R22" s="6">
        <f t="shared" si="155"/>
        <v>0</v>
      </c>
      <c r="S22" s="6"/>
      <c r="T22" s="6"/>
      <c r="U22" s="10">
        <f t="shared" si="156"/>
        <v>0</v>
      </c>
      <c r="V22" s="56">
        <f t="shared" si="157"/>
        <v>7.4</v>
      </c>
      <c r="W22" s="6">
        <v>7</v>
      </c>
      <c r="X22" s="6">
        <v>5</v>
      </c>
      <c r="Y22" s="6">
        <f t="shared" si="87"/>
        <v>5.7</v>
      </c>
      <c r="Z22" s="6">
        <v>6</v>
      </c>
      <c r="AA22" s="6"/>
      <c r="AB22" s="24">
        <f t="shared" si="158"/>
        <v>5.9</v>
      </c>
      <c r="AC22" s="10"/>
      <c r="AD22" s="6"/>
      <c r="AE22" s="6">
        <f t="shared" si="159"/>
        <v>0</v>
      </c>
      <c r="AF22" s="6"/>
      <c r="AG22" s="6"/>
      <c r="AH22" s="10">
        <f t="shared" si="160"/>
        <v>0</v>
      </c>
      <c r="AI22" s="56">
        <f t="shared" si="161"/>
        <v>5.85</v>
      </c>
      <c r="AJ22" s="6"/>
      <c r="AK22" s="6">
        <v>8</v>
      </c>
      <c r="AL22" s="6">
        <v>9</v>
      </c>
      <c r="AM22" s="1">
        <f t="shared" si="218"/>
        <v>8.6999999999999993</v>
      </c>
      <c r="AN22" s="6">
        <v>7</v>
      </c>
      <c r="AO22" s="6"/>
      <c r="AP22" s="24">
        <f t="shared" si="162"/>
        <v>7.9</v>
      </c>
      <c r="AQ22" s="10"/>
      <c r="AR22" s="6"/>
      <c r="AS22" s="6">
        <f t="shared" si="163"/>
        <v>0</v>
      </c>
      <c r="AT22" s="6"/>
      <c r="AU22" s="6"/>
      <c r="AV22" s="10">
        <f t="shared" si="164"/>
        <v>0</v>
      </c>
      <c r="AW22" s="56">
        <f t="shared" si="165"/>
        <v>7.85</v>
      </c>
      <c r="AX22" s="6">
        <v>9</v>
      </c>
      <c r="AY22" s="6">
        <v>9</v>
      </c>
      <c r="AZ22" s="6">
        <v>7.8</v>
      </c>
      <c r="BA22" s="6">
        <v>6.6</v>
      </c>
      <c r="BB22" s="40">
        <f t="shared" si="80"/>
        <v>7.8</v>
      </c>
      <c r="BC22" s="6">
        <v>5.3</v>
      </c>
      <c r="BD22" s="6"/>
      <c r="BE22" s="24">
        <f t="shared" si="166"/>
        <v>6.6</v>
      </c>
      <c r="BF22" s="10"/>
      <c r="BG22" s="6"/>
      <c r="BH22" s="6">
        <f t="shared" si="167"/>
        <v>0</v>
      </c>
      <c r="BI22" s="6"/>
      <c r="BJ22" s="6"/>
      <c r="BK22" s="10">
        <f t="shared" si="168"/>
        <v>0</v>
      </c>
      <c r="BL22" s="56">
        <f t="shared" si="169"/>
        <v>6.55</v>
      </c>
      <c r="BM22" s="97">
        <v>6</v>
      </c>
      <c r="BN22" s="97">
        <v>6</v>
      </c>
      <c r="BO22" s="8">
        <f t="shared" si="153"/>
        <v>6</v>
      </c>
      <c r="BP22" s="43">
        <v>8.5</v>
      </c>
      <c r="BQ22" s="43"/>
      <c r="BR22" s="24">
        <f t="shared" si="219"/>
        <v>7.3</v>
      </c>
      <c r="BS22" s="10"/>
      <c r="BT22" s="6"/>
      <c r="BU22" s="6">
        <f t="shared" si="220"/>
        <v>0</v>
      </c>
      <c r="BV22" s="6"/>
      <c r="BW22" s="6"/>
      <c r="BX22" s="10">
        <f t="shared" si="103"/>
        <v>0</v>
      </c>
      <c r="BY22" s="56">
        <f t="shared" si="221"/>
        <v>7.25</v>
      </c>
      <c r="BZ22" s="54">
        <v>5</v>
      </c>
      <c r="CA22" s="54"/>
      <c r="CB22" s="54"/>
      <c r="CC22" s="54">
        <v>9</v>
      </c>
      <c r="CD22" s="54">
        <f t="shared" si="170"/>
        <v>7.666666666666667</v>
      </c>
      <c r="CE22" s="54">
        <v>1</v>
      </c>
      <c r="CF22" s="61">
        <v>6</v>
      </c>
      <c r="CG22" s="55">
        <f t="shared" si="171"/>
        <v>6.8</v>
      </c>
      <c r="CH22" s="55"/>
      <c r="CI22" s="54"/>
      <c r="CJ22" s="54">
        <f t="shared" si="172"/>
        <v>0</v>
      </c>
      <c r="CK22" s="54"/>
      <c r="CL22" s="54"/>
      <c r="CM22" s="55">
        <f t="shared" si="173"/>
        <v>0</v>
      </c>
      <c r="CN22" s="55">
        <f t="shared" si="174"/>
        <v>6.8333333333333339</v>
      </c>
      <c r="CO22" s="1">
        <v>7</v>
      </c>
      <c r="CP22" s="1">
        <v>9</v>
      </c>
      <c r="CQ22" s="1">
        <f t="shared" si="175"/>
        <v>8.3333333333333339</v>
      </c>
      <c r="CR22" s="1">
        <v>7</v>
      </c>
      <c r="CS22" s="6"/>
      <c r="CT22" s="24">
        <f t="shared" si="176"/>
        <v>7.7</v>
      </c>
      <c r="CU22" s="10"/>
      <c r="CV22" s="6"/>
      <c r="CW22" s="6">
        <f t="shared" si="177"/>
        <v>0</v>
      </c>
      <c r="CX22" s="6"/>
      <c r="CY22" s="6"/>
      <c r="CZ22" s="10">
        <f t="shared" si="178"/>
        <v>0</v>
      </c>
      <c r="DA22" s="56">
        <f t="shared" si="179"/>
        <v>7.666666666666667</v>
      </c>
      <c r="DB22" s="1">
        <v>9</v>
      </c>
      <c r="DC22" s="1">
        <v>8</v>
      </c>
      <c r="DD22" s="1">
        <f t="shared" si="180"/>
        <v>8.3000000000000007</v>
      </c>
      <c r="DE22" s="1">
        <v>8.5</v>
      </c>
      <c r="DF22" s="6"/>
      <c r="DG22" s="24">
        <f t="shared" si="181"/>
        <v>8.4</v>
      </c>
      <c r="DH22" s="10"/>
      <c r="DI22" s="6"/>
      <c r="DJ22" s="6">
        <f t="shared" si="182"/>
        <v>0</v>
      </c>
      <c r="DK22" s="6"/>
      <c r="DL22" s="6"/>
      <c r="DM22" s="10">
        <f t="shared" si="183"/>
        <v>0</v>
      </c>
      <c r="DN22" s="56">
        <f t="shared" si="184"/>
        <v>8.4</v>
      </c>
      <c r="DO22" s="1">
        <v>8</v>
      </c>
      <c r="DP22" s="1">
        <v>8</v>
      </c>
      <c r="DQ22" s="2">
        <f t="shared" si="185"/>
        <v>8</v>
      </c>
      <c r="DR22" s="1">
        <v>7</v>
      </c>
      <c r="DS22" s="6"/>
      <c r="DT22" s="24">
        <f t="shared" si="186"/>
        <v>7.5</v>
      </c>
      <c r="DU22" s="10"/>
      <c r="DV22" s="6"/>
      <c r="DW22" s="6">
        <f t="shared" si="187"/>
        <v>0</v>
      </c>
      <c r="DX22" s="6"/>
      <c r="DY22" s="6"/>
      <c r="DZ22" s="10">
        <f t="shared" si="188"/>
        <v>0</v>
      </c>
      <c r="EA22" s="56">
        <f t="shared" si="124"/>
        <v>7.5</v>
      </c>
      <c r="EB22" s="28">
        <v>7</v>
      </c>
      <c r="EC22" s="28">
        <v>7</v>
      </c>
      <c r="ED22" s="47">
        <f t="shared" si="44"/>
        <v>7</v>
      </c>
      <c r="EE22" s="28">
        <v>6</v>
      </c>
      <c r="EF22" s="6"/>
      <c r="EG22" s="24">
        <f t="shared" si="189"/>
        <v>6.5</v>
      </c>
      <c r="EH22" s="10"/>
      <c r="EI22" s="6"/>
      <c r="EJ22" s="6">
        <f t="shared" si="190"/>
        <v>0</v>
      </c>
      <c r="EK22" s="6"/>
      <c r="EL22" s="6"/>
      <c r="EM22" s="10">
        <f t="shared" si="191"/>
        <v>0</v>
      </c>
      <c r="EN22" s="56">
        <f t="shared" si="192"/>
        <v>6.5</v>
      </c>
      <c r="EO22" s="3">
        <v>9</v>
      </c>
      <c r="EP22" s="28"/>
      <c r="EQ22" s="3">
        <v>10</v>
      </c>
      <c r="ER22" s="3">
        <f t="shared" si="193"/>
        <v>9.6666666666666661</v>
      </c>
      <c r="ES22" s="3">
        <v>7.5</v>
      </c>
      <c r="ET22" s="43"/>
      <c r="EU22" s="24">
        <f t="shared" si="222"/>
        <v>8.6</v>
      </c>
      <c r="EV22" s="10"/>
      <c r="EW22" s="6"/>
      <c r="EX22" s="6">
        <f t="shared" si="223"/>
        <v>0</v>
      </c>
      <c r="EY22" s="6"/>
      <c r="EZ22" s="6"/>
      <c r="FA22" s="10">
        <f t="shared" si="224"/>
        <v>0</v>
      </c>
      <c r="FB22" s="56">
        <f t="shared" si="132"/>
        <v>8.5833333333333321</v>
      </c>
      <c r="FC22" s="28">
        <v>8</v>
      </c>
      <c r="FD22" s="28">
        <v>6</v>
      </c>
      <c r="FE22" s="6">
        <f t="shared" si="194"/>
        <v>6.7</v>
      </c>
      <c r="FF22" s="6">
        <v>5</v>
      </c>
      <c r="FG22" s="6"/>
      <c r="FH22" s="24">
        <f t="shared" si="195"/>
        <v>5.9</v>
      </c>
      <c r="FI22" s="10"/>
      <c r="FJ22" s="6"/>
      <c r="FK22" s="6">
        <f t="shared" si="196"/>
        <v>0</v>
      </c>
      <c r="FL22" s="6"/>
      <c r="FM22" s="6"/>
      <c r="FN22" s="10">
        <f t="shared" si="197"/>
        <v>0</v>
      </c>
      <c r="FO22" s="56">
        <f t="shared" si="198"/>
        <v>5.85</v>
      </c>
      <c r="FP22" s="28">
        <v>9</v>
      </c>
      <c r="FQ22" s="28">
        <v>7</v>
      </c>
      <c r="FR22" s="6">
        <f t="shared" si="199"/>
        <v>7.7</v>
      </c>
      <c r="FS22" s="6">
        <v>8</v>
      </c>
      <c r="FT22" s="6"/>
      <c r="FU22" s="24">
        <f t="shared" si="200"/>
        <v>7.9</v>
      </c>
      <c r="FV22" s="10"/>
      <c r="FW22" s="6"/>
      <c r="FX22" s="6">
        <f t="shared" si="201"/>
        <v>0</v>
      </c>
      <c r="FY22" s="6"/>
      <c r="FZ22" s="6"/>
      <c r="GA22" s="10">
        <f t="shared" si="202"/>
        <v>0</v>
      </c>
      <c r="GB22" s="56">
        <f t="shared" si="203"/>
        <v>7.85</v>
      </c>
      <c r="GC22" s="1">
        <v>7</v>
      </c>
      <c r="GD22" s="1">
        <v>8</v>
      </c>
      <c r="GE22" s="1">
        <v>4</v>
      </c>
      <c r="GF22" s="68">
        <f t="shared" si="204"/>
        <v>5.75</v>
      </c>
      <c r="GG22" s="1">
        <v>9</v>
      </c>
      <c r="GH22" s="1"/>
      <c r="GI22" s="24">
        <f t="shared" si="205"/>
        <v>7.4</v>
      </c>
      <c r="GJ22" s="10"/>
      <c r="GK22" s="6"/>
      <c r="GL22" s="6">
        <f t="shared" si="206"/>
        <v>0</v>
      </c>
      <c r="GM22" s="6"/>
      <c r="GN22" s="6"/>
      <c r="GO22" s="10">
        <f t="shared" si="207"/>
        <v>0</v>
      </c>
      <c r="GP22" s="56">
        <f t="shared" si="208"/>
        <v>7.375</v>
      </c>
      <c r="GQ22" s="1">
        <v>8</v>
      </c>
      <c r="GR22" s="1">
        <v>9</v>
      </c>
      <c r="GS22" s="1">
        <f t="shared" si="225"/>
        <v>8.6666666666666661</v>
      </c>
      <c r="GT22" s="3">
        <v>7.5</v>
      </c>
      <c r="GU22" s="6"/>
      <c r="GV22" s="24">
        <f t="shared" si="209"/>
        <v>8.1</v>
      </c>
      <c r="GW22" s="10"/>
      <c r="GX22" s="6"/>
      <c r="GY22" s="6">
        <f t="shared" si="210"/>
        <v>0</v>
      </c>
      <c r="GZ22" s="6"/>
      <c r="HA22" s="6"/>
      <c r="HB22" s="10">
        <f t="shared" si="211"/>
        <v>0</v>
      </c>
      <c r="HC22" s="56">
        <f t="shared" si="212"/>
        <v>8.0833333333333321</v>
      </c>
      <c r="HD22" s="28">
        <v>8</v>
      </c>
      <c r="HE22" s="28">
        <v>8</v>
      </c>
      <c r="HF22" s="6">
        <f t="shared" si="213"/>
        <v>8</v>
      </c>
      <c r="HG22" s="6">
        <v>7</v>
      </c>
      <c r="HH22" s="6"/>
      <c r="HI22" s="24">
        <f t="shared" si="214"/>
        <v>7.5</v>
      </c>
      <c r="HJ22" s="10"/>
      <c r="HK22" s="6"/>
      <c r="HL22" s="6">
        <f t="shared" si="215"/>
        <v>0</v>
      </c>
      <c r="HM22" s="6"/>
      <c r="HN22" s="6"/>
      <c r="HO22" s="10">
        <f t="shared" si="216"/>
        <v>0</v>
      </c>
      <c r="HP22" s="56">
        <f t="shared" si="217"/>
        <v>7.5</v>
      </c>
      <c r="HQ22" s="2">
        <f t="shared" si="78"/>
        <v>7.4</v>
      </c>
      <c r="HR22" s="83" t="str">
        <f t="shared" si="79"/>
        <v>KHÁ</v>
      </c>
    </row>
    <row r="23" spans="1:226" s="113" customFormat="1" ht="18.75" customHeight="1">
      <c r="A23" s="25">
        <v>14</v>
      </c>
      <c r="B23" s="171" t="s">
        <v>84</v>
      </c>
      <c r="C23" s="123" t="s">
        <v>88</v>
      </c>
      <c r="D23" s="123" t="str">
        <f t="shared" si="0"/>
        <v>123DC2622</v>
      </c>
      <c r="E23" s="150" t="s">
        <v>382</v>
      </c>
      <c r="F23" s="151" t="s">
        <v>391</v>
      </c>
      <c r="G23" s="152" t="s">
        <v>392</v>
      </c>
      <c r="H23" s="28">
        <v>7</v>
      </c>
      <c r="I23" s="6">
        <v>6</v>
      </c>
      <c r="J23" s="6">
        <v>7</v>
      </c>
      <c r="K23" s="6">
        <v>6</v>
      </c>
      <c r="L23" s="5">
        <f t="shared" si="82"/>
        <v>6.5</v>
      </c>
      <c r="M23" s="6">
        <v>6</v>
      </c>
      <c r="N23" s="6"/>
      <c r="O23" s="24">
        <f t="shared" si="154"/>
        <v>6.3</v>
      </c>
      <c r="P23" s="10"/>
      <c r="Q23" s="6"/>
      <c r="R23" s="6">
        <f t="shared" si="155"/>
        <v>0</v>
      </c>
      <c r="S23" s="6"/>
      <c r="T23" s="6"/>
      <c r="U23" s="10">
        <f t="shared" si="156"/>
        <v>0</v>
      </c>
      <c r="V23" s="56">
        <f t="shared" si="157"/>
        <v>6.25</v>
      </c>
      <c r="W23" s="6">
        <v>6</v>
      </c>
      <c r="X23" s="6">
        <v>5</v>
      </c>
      <c r="Y23" s="6">
        <f t="shared" si="87"/>
        <v>5.3</v>
      </c>
      <c r="Z23" s="6">
        <v>5</v>
      </c>
      <c r="AA23" s="6"/>
      <c r="AB23" s="24">
        <f t="shared" si="158"/>
        <v>5.2</v>
      </c>
      <c r="AC23" s="10"/>
      <c r="AD23" s="6"/>
      <c r="AE23" s="6">
        <f t="shared" si="159"/>
        <v>0</v>
      </c>
      <c r="AF23" s="6"/>
      <c r="AG23" s="6"/>
      <c r="AH23" s="10">
        <f t="shared" si="160"/>
        <v>0</v>
      </c>
      <c r="AI23" s="56">
        <f t="shared" si="161"/>
        <v>5.15</v>
      </c>
      <c r="AJ23" s="6"/>
      <c r="AK23" s="6">
        <v>10</v>
      </c>
      <c r="AL23" s="6">
        <v>10</v>
      </c>
      <c r="AM23" s="1">
        <f t="shared" si="218"/>
        <v>10</v>
      </c>
      <c r="AN23" s="6">
        <v>5</v>
      </c>
      <c r="AO23" s="6"/>
      <c r="AP23" s="24">
        <f t="shared" si="162"/>
        <v>7.5</v>
      </c>
      <c r="AQ23" s="10"/>
      <c r="AR23" s="6"/>
      <c r="AS23" s="6">
        <f t="shared" si="163"/>
        <v>0</v>
      </c>
      <c r="AT23" s="6"/>
      <c r="AU23" s="6"/>
      <c r="AV23" s="10">
        <f t="shared" si="164"/>
        <v>0</v>
      </c>
      <c r="AW23" s="56">
        <f t="shared" si="165"/>
        <v>7.5</v>
      </c>
      <c r="AX23" s="6">
        <v>10</v>
      </c>
      <c r="AY23" s="6">
        <v>5</v>
      </c>
      <c r="AZ23" s="6">
        <v>7.7</v>
      </c>
      <c r="BA23" s="6">
        <v>6.6</v>
      </c>
      <c r="BB23" s="40">
        <f t="shared" si="80"/>
        <v>7.3</v>
      </c>
      <c r="BC23" s="6">
        <v>6.7</v>
      </c>
      <c r="BD23" s="6"/>
      <c r="BE23" s="24">
        <f t="shared" si="166"/>
        <v>7</v>
      </c>
      <c r="BF23" s="10"/>
      <c r="BG23" s="6"/>
      <c r="BH23" s="6">
        <f t="shared" si="167"/>
        <v>0</v>
      </c>
      <c r="BI23" s="6"/>
      <c r="BJ23" s="6"/>
      <c r="BK23" s="10">
        <f t="shared" si="168"/>
        <v>0</v>
      </c>
      <c r="BL23" s="56">
        <f t="shared" si="169"/>
        <v>7</v>
      </c>
      <c r="BM23" s="97">
        <v>3</v>
      </c>
      <c r="BN23" s="97">
        <v>4</v>
      </c>
      <c r="BO23" s="8">
        <f t="shared" si="153"/>
        <v>3.7</v>
      </c>
      <c r="BP23" s="43">
        <v>8.5</v>
      </c>
      <c r="BQ23" s="43"/>
      <c r="BR23" s="24">
        <f t="shared" si="219"/>
        <v>6.1</v>
      </c>
      <c r="BS23" s="10"/>
      <c r="BT23" s="6"/>
      <c r="BU23" s="6">
        <f t="shared" si="220"/>
        <v>0</v>
      </c>
      <c r="BV23" s="6"/>
      <c r="BW23" s="6"/>
      <c r="BX23" s="10">
        <f t="shared" si="103"/>
        <v>0</v>
      </c>
      <c r="BY23" s="56">
        <f t="shared" si="221"/>
        <v>6.1</v>
      </c>
      <c r="BZ23" s="1">
        <v>9</v>
      </c>
      <c r="CA23" s="1"/>
      <c r="CB23" s="1"/>
      <c r="CC23" s="1">
        <v>8</v>
      </c>
      <c r="CD23" s="1">
        <f t="shared" si="170"/>
        <v>8.3333333333333339</v>
      </c>
      <c r="CE23" s="1">
        <v>6</v>
      </c>
      <c r="CF23" s="4"/>
      <c r="CG23" s="24">
        <f t="shared" si="171"/>
        <v>7.2</v>
      </c>
      <c r="CH23" s="10"/>
      <c r="CI23" s="6"/>
      <c r="CJ23" s="6">
        <f t="shared" si="172"/>
        <v>0</v>
      </c>
      <c r="CK23" s="6"/>
      <c r="CL23" s="6"/>
      <c r="CM23" s="10">
        <f t="shared" si="173"/>
        <v>0</v>
      </c>
      <c r="CN23" s="56">
        <f t="shared" si="174"/>
        <v>7.166666666666667</v>
      </c>
      <c r="CO23" s="1">
        <v>8</v>
      </c>
      <c r="CP23" s="1">
        <v>7</v>
      </c>
      <c r="CQ23" s="1">
        <f t="shared" si="175"/>
        <v>7.333333333333333</v>
      </c>
      <c r="CR23" s="1">
        <v>9</v>
      </c>
      <c r="CS23" s="6"/>
      <c r="CT23" s="24">
        <f t="shared" si="176"/>
        <v>8.1999999999999993</v>
      </c>
      <c r="CU23" s="10"/>
      <c r="CV23" s="6"/>
      <c r="CW23" s="6">
        <f t="shared" si="177"/>
        <v>0</v>
      </c>
      <c r="CX23" s="6"/>
      <c r="CY23" s="6"/>
      <c r="CZ23" s="10">
        <f t="shared" si="178"/>
        <v>0</v>
      </c>
      <c r="DA23" s="56">
        <f t="shared" si="179"/>
        <v>8.1666666666666661</v>
      </c>
      <c r="DB23" s="1">
        <v>8</v>
      </c>
      <c r="DC23" s="1">
        <v>7</v>
      </c>
      <c r="DD23" s="1">
        <f t="shared" si="180"/>
        <v>7.3</v>
      </c>
      <c r="DE23" s="1">
        <v>4</v>
      </c>
      <c r="DF23" s="6"/>
      <c r="DG23" s="24">
        <f t="shared" si="181"/>
        <v>5.7</v>
      </c>
      <c r="DH23" s="10"/>
      <c r="DI23" s="6"/>
      <c r="DJ23" s="6">
        <f t="shared" si="182"/>
        <v>0</v>
      </c>
      <c r="DK23" s="6"/>
      <c r="DL23" s="6"/>
      <c r="DM23" s="10">
        <f t="shared" si="183"/>
        <v>0</v>
      </c>
      <c r="DN23" s="56">
        <f t="shared" si="184"/>
        <v>5.65</v>
      </c>
      <c r="DO23" s="1">
        <v>8</v>
      </c>
      <c r="DP23" s="1">
        <v>8</v>
      </c>
      <c r="DQ23" s="2">
        <f t="shared" si="185"/>
        <v>8</v>
      </c>
      <c r="DR23" s="1">
        <v>8</v>
      </c>
      <c r="DS23" s="6"/>
      <c r="DT23" s="24">
        <f t="shared" si="186"/>
        <v>8</v>
      </c>
      <c r="DU23" s="10"/>
      <c r="DV23" s="6"/>
      <c r="DW23" s="6">
        <f t="shared" si="187"/>
        <v>0</v>
      </c>
      <c r="DX23" s="6"/>
      <c r="DY23" s="6"/>
      <c r="DZ23" s="10">
        <f t="shared" si="188"/>
        <v>0</v>
      </c>
      <c r="EA23" s="56">
        <f t="shared" si="124"/>
        <v>8</v>
      </c>
      <c r="EB23" s="28">
        <v>7</v>
      </c>
      <c r="EC23" s="28">
        <v>7</v>
      </c>
      <c r="ED23" s="47">
        <f t="shared" si="44"/>
        <v>7</v>
      </c>
      <c r="EE23" s="28">
        <v>7</v>
      </c>
      <c r="EF23" s="6"/>
      <c r="EG23" s="24">
        <f t="shared" si="189"/>
        <v>7</v>
      </c>
      <c r="EH23" s="10"/>
      <c r="EI23" s="6"/>
      <c r="EJ23" s="6">
        <f t="shared" si="190"/>
        <v>0</v>
      </c>
      <c r="EK23" s="6"/>
      <c r="EL23" s="6"/>
      <c r="EM23" s="10">
        <f t="shared" si="191"/>
        <v>0</v>
      </c>
      <c r="EN23" s="56">
        <f t="shared" si="192"/>
        <v>7</v>
      </c>
      <c r="EO23" s="3">
        <v>9</v>
      </c>
      <c r="EP23" s="28"/>
      <c r="EQ23" s="3">
        <v>8</v>
      </c>
      <c r="ER23" s="3">
        <f t="shared" si="193"/>
        <v>8.3333333333333339</v>
      </c>
      <c r="ES23" s="3">
        <v>8</v>
      </c>
      <c r="ET23" s="43"/>
      <c r="EU23" s="24">
        <f t="shared" si="222"/>
        <v>8.1999999999999993</v>
      </c>
      <c r="EV23" s="10"/>
      <c r="EW23" s="6"/>
      <c r="EX23" s="6">
        <f t="shared" si="223"/>
        <v>0</v>
      </c>
      <c r="EY23" s="6"/>
      <c r="EZ23" s="6"/>
      <c r="FA23" s="10">
        <f t="shared" si="224"/>
        <v>0</v>
      </c>
      <c r="FB23" s="56">
        <f t="shared" si="132"/>
        <v>8.1666666666666679</v>
      </c>
      <c r="FC23" s="28">
        <v>8</v>
      </c>
      <c r="FD23" s="28">
        <v>6</v>
      </c>
      <c r="FE23" s="6">
        <f t="shared" si="194"/>
        <v>6.7</v>
      </c>
      <c r="FF23" s="6">
        <v>6</v>
      </c>
      <c r="FG23" s="6"/>
      <c r="FH23" s="24">
        <f t="shared" si="195"/>
        <v>6.4</v>
      </c>
      <c r="FI23" s="10"/>
      <c r="FJ23" s="6"/>
      <c r="FK23" s="6">
        <f t="shared" si="196"/>
        <v>0</v>
      </c>
      <c r="FL23" s="6"/>
      <c r="FM23" s="6"/>
      <c r="FN23" s="10">
        <f t="shared" si="197"/>
        <v>0</v>
      </c>
      <c r="FO23" s="56">
        <f t="shared" si="198"/>
        <v>6.35</v>
      </c>
      <c r="FP23" s="28">
        <v>7</v>
      </c>
      <c r="FQ23" s="28">
        <v>7</v>
      </c>
      <c r="FR23" s="6">
        <f t="shared" si="199"/>
        <v>7</v>
      </c>
      <c r="FS23" s="6">
        <v>7.5</v>
      </c>
      <c r="FT23" s="6"/>
      <c r="FU23" s="24">
        <f t="shared" si="200"/>
        <v>7.3</v>
      </c>
      <c r="FV23" s="10"/>
      <c r="FW23" s="6"/>
      <c r="FX23" s="6">
        <f t="shared" si="201"/>
        <v>0</v>
      </c>
      <c r="FY23" s="6"/>
      <c r="FZ23" s="6"/>
      <c r="GA23" s="10">
        <f t="shared" si="202"/>
        <v>0</v>
      </c>
      <c r="GB23" s="56">
        <f t="shared" si="203"/>
        <v>7.25</v>
      </c>
      <c r="GC23" s="1">
        <v>8</v>
      </c>
      <c r="GD23" s="1">
        <v>9</v>
      </c>
      <c r="GE23" s="1">
        <v>5</v>
      </c>
      <c r="GF23" s="68">
        <f t="shared" si="204"/>
        <v>6.75</v>
      </c>
      <c r="GG23" s="1">
        <v>7</v>
      </c>
      <c r="GH23" s="1"/>
      <c r="GI23" s="24">
        <f t="shared" si="205"/>
        <v>6.9</v>
      </c>
      <c r="GJ23" s="10"/>
      <c r="GK23" s="6"/>
      <c r="GL23" s="6">
        <f t="shared" si="206"/>
        <v>0</v>
      </c>
      <c r="GM23" s="6"/>
      <c r="GN23" s="6"/>
      <c r="GO23" s="10">
        <f t="shared" si="207"/>
        <v>0</v>
      </c>
      <c r="GP23" s="56">
        <f t="shared" si="208"/>
        <v>6.875</v>
      </c>
      <c r="GQ23" s="1">
        <v>7</v>
      </c>
      <c r="GR23" s="1">
        <v>7</v>
      </c>
      <c r="GS23" s="1">
        <f t="shared" si="225"/>
        <v>7</v>
      </c>
      <c r="GT23" s="3">
        <v>7</v>
      </c>
      <c r="GU23" s="10"/>
      <c r="GV23" s="24">
        <f t="shared" si="209"/>
        <v>7</v>
      </c>
      <c r="GW23" s="10"/>
      <c r="GX23" s="6"/>
      <c r="GY23" s="6">
        <f t="shared" si="210"/>
        <v>0</v>
      </c>
      <c r="GZ23" s="6"/>
      <c r="HA23" s="6"/>
      <c r="HB23" s="10">
        <f t="shared" si="211"/>
        <v>0</v>
      </c>
      <c r="HC23" s="56">
        <f t="shared" si="212"/>
        <v>7</v>
      </c>
      <c r="HD23" s="28">
        <v>8</v>
      </c>
      <c r="HE23" s="28">
        <v>8</v>
      </c>
      <c r="HF23" s="6">
        <f t="shared" si="213"/>
        <v>8</v>
      </c>
      <c r="HG23" s="6">
        <v>8</v>
      </c>
      <c r="HH23" s="6"/>
      <c r="HI23" s="24">
        <f t="shared" si="214"/>
        <v>8</v>
      </c>
      <c r="HJ23" s="10"/>
      <c r="HK23" s="6"/>
      <c r="HL23" s="6">
        <f t="shared" si="215"/>
        <v>0</v>
      </c>
      <c r="HM23" s="6"/>
      <c r="HN23" s="6"/>
      <c r="HO23" s="10">
        <f t="shared" si="216"/>
        <v>0</v>
      </c>
      <c r="HP23" s="56">
        <f t="shared" si="217"/>
        <v>8</v>
      </c>
      <c r="HQ23" s="2">
        <f t="shared" si="78"/>
        <v>7</v>
      </c>
      <c r="HR23" s="83" t="str">
        <f t="shared" si="79"/>
        <v>KHÁ</v>
      </c>
    </row>
    <row r="24" spans="1:226" s="113" customFormat="1" ht="18.75" customHeight="1">
      <c r="A24" s="25">
        <v>15</v>
      </c>
      <c r="B24" s="171" t="s">
        <v>84</v>
      </c>
      <c r="C24" s="123" t="s">
        <v>89</v>
      </c>
      <c r="D24" s="123" t="str">
        <f t="shared" si="0"/>
        <v>123DC2623</v>
      </c>
      <c r="E24" s="150" t="s">
        <v>304</v>
      </c>
      <c r="F24" s="151" t="s">
        <v>393</v>
      </c>
      <c r="G24" s="152" t="s">
        <v>394</v>
      </c>
      <c r="H24" s="28">
        <v>7</v>
      </c>
      <c r="I24" s="6">
        <v>6</v>
      </c>
      <c r="J24" s="6">
        <v>6</v>
      </c>
      <c r="K24" s="6">
        <v>6</v>
      </c>
      <c r="L24" s="5">
        <f t="shared" si="82"/>
        <v>6.2</v>
      </c>
      <c r="M24" s="6">
        <v>7</v>
      </c>
      <c r="N24" s="6"/>
      <c r="O24" s="24">
        <f t="shared" si="154"/>
        <v>6.6</v>
      </c>
      <c r="P24" s="10"/>
      <c r="Q24" s="6"/>
      <c r="R24" s="6">
        <f t="shared" si="155"/>
        <v>0</v>
      </c>
      <c r="S24" s="6"/>
      <c r="T24" s="6"/>
      <c r="U24" s="10">
        <f t="shared" si="156"/>
        <v>0</v>
      </c>
      <c r="V24" s="56">
        <f t="shared" si="157"/>
        <v>6.6</v>
      </c>
      <c r="W24" s="6">
        <v>6</v>
      </c>
      <c r="X24" s="6">
        <v>5</v>
      </c>
      <c r="Y24" s="6">
        <f t="shared" si="87"/>
        <v>5.3</v>
      </c>
      <c r="Z24" s="6">
        <v>6</v>
      </c>
      <c r="AA24" s="6"/>
      <c r="AB24" s="24">
        <f t="shared" si="158"/>
        <v>5.7</v>
      </c>
      <c r="AC24" s="10"/>
      <c r="AD24" s="6"/>
      <c r="AE24" s="6">
        <f t="shared" si="159"/>
        <v>0</v>
      </c>
      <c r="AF24" s="6"/>
      <c r="AG24" s="6"/>
      <c r="AH24" s="10">
        <f t="shared" si="160"/>
        <v>0</v>
      </c>
      <c r="AI24" s="56">
        <f t="shared" si="161"/>
        <v>5.65</v>
      </c>
      <c r="AJ24" s="6"/>
      <c r="AK24" s="6">
        <v>7</v>
      </c>
      <c r="AL24" s="6">
        <v>8</v>
      </c>
      <c r="AM24" s="1">
        <f t="shared" si="218"/>
        <v>7.7</v>
      </c>
      <c r="AN24" s="6">
        <v>6</v>
      </c>
      <c r="AO24" s="6"/>
      <c r="AP24" s="24">
        <f t="shared" si="162"/>
        <v>6.9</v>
      </c>
      <c r="AQ24" s="10"/>
      <c r="AR24" s="6"/>
      <c r="AS24" s="6">
        <f t="shared" si="163"/>
        <v>0</v>
      </c>
      <c r="AT24" s="6"/>
      <c r="AU24" s="6"/>
      <c r="AV24" s="10">
        <f t="shared" si="164"/>
        <v>0</v>
      </c>
      <c r="AW24" s="56">
        <f t="shared" si="165"/>
        <v>6.85</v>
      </c>
      <c r="AX24" s="6">
        <v>6</v>
      </c>
      <c r="AY24" s="6">
        <v>5</v>
      </c>
      <c r="AZ24" s="6">
        <v>5</v>
      </c>
      <c r="BA24" s="6">
        <v>5.8</v>
      </c>
      <c r="BB24" s="40">
        <f t="shared" si="80"/>
        <v>5.4</v>
      </c>
      <c r="BC24" s="6">
        <v>6</v>
      </c>
      <c r="BD24" s="6"/>
      <c r="BE24" s="24">
        <f t="shared" si="166"/>
        <v>5.7</v>
      </c>
      <c r="BF24" s="10"/>
      <c r="BG24" s="6"/>
      <c r="BH24" s="6">
        <f t="shared" si="167"/>
        <v>0</v>
      </c>
      <c r="BI24" s="6"/>
      <c r="BJ24" s="6"/>
      <c r="BK24" s="10">
        <f t="shared" si="168"/>
        <v>0</v>
      </c>
      <c r="BL24" s="56">
        <f t="shared" si="169"/>
        <v>5.7</v>
      </c>
      <c r="BM24" s="97">
        <v>4</v>
      </c>
      <c r="BN24" s="97">
        <v>7</v>
      </c>
      <c r="BO24" s="8">
        <f t="shared" si="153"/>
        <v>6</v>
      </c>
      <c r="BP24" s="43">
        <v>7</v>
      </c>
      <c r="BQ24" s="43"/>
      <c r="BR24" s="24">
        <f t="shared" si="219"/>
        <v>6.5</v>
      </c>
      <c r="BS24" s="10"/>
      <c r="BT24" s="6"/>
      <c r="BU24" s="6">
        <f t="shared" si="220"/>
        <v>0</v>
      </c>
      <c r="BV24" s="6"/>
      <c r="BW24" s="6"/>
      <c r="BX24" s="10">
        <f t="shared" si="103"/>
        <v>0</v>
      </c>
      <c r="BY24" s="56">
        <f t="shared" si="221"/>
        <v>6.5</v>
      </c>
      <c r="BZ24" s="100">
        <v>3</v>
      </c>
      <c r="CA24" s="100"/>
      <c r="CB24" s="100"/>
      <c r="CC24" s="100">
        <v>4</v>
      </c>
      <c r="CD24" s="100">
        <f t="shared" si="170"/>
        <v>3.6666666666666665</v>
      </c>
      <c r="CE24" s="100">
        <v>3.5</v>
      </c>
      <c r="CF24" s="115">
        <v>5</v>
      </c>
      <c r="CG24" s="102">
        <f t="shared" si="171"/>
        <v>4.3</v>
      </c>
      <c r="CH24" s="102"/>
      <c r="CI24" s="100"/>
      <c r="CJ24" s="100">
        <f t="shared" si="172"/>
        <v>0</v>
      </c>
      <c r="CK24" s="100"/>
      <c r="CL24" s="100"/>
      <c r="CM24" s="102">
        <f t="shared" si="173"/>
        <v>0</v>
      </c>
      <c r="CN24" s="102">
        <f t="shared" si="174"/>
        <v>4.333333333333333</v>
      </c>
      <c r="CO24" s="1">
        <v>6</v>
      </c>
      <c r="CP24" s="1">
        <v>7</v>
      </c>
      <c r="CQ24" s="1">
        <f t="shared" si="175"/>
        <v>6.666666666666667</v>
      </c>
      <c r="CR24" s="1">
        <v>4</v>
      </c>
      <c r="CS24" s="6"/>
      <c r="CT24" s="24">
        <f t="shared" si="176"/>
        <v>5.3</v>
      </c>
      <c r="CU24" s="10"/>
      <c r="CV24" s="6"/>
      <c r="CW24" s="6">
        <f t="shared" si="177"/>
        <v>0</v>
      </c>
      <c r="CX24" s="6"/>
      <c r="CY24" s="6"/>
      <c r="CZ24" s="10">
        <f t="shared" si="178"/>
        <v>0</v>
      </c>
      <c r="DA24" s="56">
        <f t="shared" si="179"/>
        <v>5.3333333333333339</v>
      </c>
      <c r="DB24" s="1">
        <v>8</v>
      </c>
      <c r="DC24" s="1">
        <v>6</v>
      </c>
      <c r="DD24" s="1">
        <f t="shared" si="180"/>
        <v>6.7</v>
      </c>
      <c r="DE24" s="1">
        <v>3.5</v>
      </c>
      <c r="DF24" s="6"/>
      <c r="DG24" s="24">
        <f t="shared" si="181"/>
        <v>5.0999999999999996</v>
      </c>
      <c r="DH24" s="10"/>
      <c r="DI24" s="6"/>
      <c r="DJ24" s="6">
        <f t="shared" si="182"/>
        <v>0</v>
      </c>
      <c r="DK24" s="6"/>
      <c r="DL24" s="6"/>
      <c r="DM24" s="10">
        <f t="shared" si="183"/>
        <v>0</v>
      </c>
      <c r="DN24" s="56">
        <f t="shared" si="184"/>
        <v>5.0999999999999996</v>
      </c>
      <c r="DO24" s="1">
        <v>7</v>
      </c>
      <c r="DP24" s="1">
        <v>7</v>
      </c>
      <c r="DQ24" s="2">
        <f t="shared" si="185"/>
        <v>7</v>
      </c>
      <c r="DR24" s="1">
        <v>7</v>
      </c>
      <c r="DS24" s="6"/>
      <c r="DT24" s="24">
        <f t="shared" si="186"/>
        <v>7</v>
      </c>
      <c r="DU24" s="10"/>
      <c r="DV24" s="6"/>
      <c r="DW24" s="6">
        <f t="shared" si="187"/>
        <v>0</v>
      </c>
      <c r="DX24" s="6"/>
      <c r="DY24" s="6"/>
      <c r="DZ24" s="10">
        <f t="shared" si="188"/>
        <v>0</v>
      </c>
      <c r="EA24" s="56">
        <f t="shared" si="124"/>
        <v>7</v>
      </c>
      <c r="EB24" s="28">
        <v>6</v>
      </c>
      <c r="EC24" s="28">
        <v>7</v>
      </c>
      <c r="ED24" s="47">
        <f t="shared" si="44"/>
        <v>6.666666666666667</v>
      </c>
      <c r="EE24" s="28">
        <v>6</v>
      </c>
      <c r="EF24" s="6"/>
      <c r="EG24" s="24">
        <f t="shared" si="189"/>
        <v>6.3</v>
      </c>
      <c r="EH24" s="10"/>
      <c r="EI24" s="6"/>
      <c r="EJ24" s="6">
        <f t="shared" si="190"/>
        <v>0</v>
      </c>
      <c r="EK24" s="6"/>
      <c r="EL24" s="6"/>
      <c r="EM24" s="10">
        <f t="shared" si="191"/>
        <v>0</v>
      </c>
      <c r="EN24" s="56">
        <f t="shared" si="192"/>
        <v>6.3333333333333339</v>
      </c>
      <c r="EO24" s="3">
        <v>9</v>
      </c>
      <c r="EP24" s="28"/>
      <c r="EQ24" s="3">
        <v>10</v>
      </c>
      <c r="ER24" s="3">
        <f t="shared" si="193"/>
        <v>9.6666666666666661</v>
      </c>
      <c r="ES24" s="3">
        <v>7</v>
      </c>
      <c r="ET24" s="43"/>
      <c r="EU24" s="24">
        <f t="shared" si="222"/>
        <v>8.3000000000000007</v>
      </c>
      <c r="EV24" s="10"/>
      <c r="EW24" s="6"/>
      <c r="EX24" s="6">
        <f t="shared" si="223"/>
        <v>0</v>
      </c>
      <c r="EY24" s="6"/>
      <c r="EZ24" s="6"/>
      <c r="FA24" s="10">
        <f t="shared" si="224"/>
        <v>0</v>
      </c>
      <c r="FB24" s="56">
        <f t="shared" si="132"/>
        <v>8.3333333333333321</v>
      </c>
      <c r="FC24" s="35">
        <v>5</v>
      </c>
      <c r="FD24" s="35">
        <v>3</v>
      </c>
      <c r="FE24" s="9">
        <f t="shared" si="194"/>
        <v>3.7</v>
      </c>
      <c r="FF24" s="9">
        <v>3</v>
      </c>
      <c r="FG24" s="9">
        <v>7</v>
      </c>
      <c r="FH24" s="7">
        <f t="shared" si="195"/>
        <v>5.4</v>
      </c>
      <c r="FI24" s="7"/>
      <c r="FJ24" s="9"/>
      <c r="FK24" s="9">
        <f t="shared" si="196"/>
        <v>0</v>
      </c>
      <c r="FL24" s="9"/>
      <c r="FM24" s="9"/>
      <c r="FN24" s="7">
        <f t="shared" si="197"/>
        <v>0</v>
      </c>
      <c r="FO24" s="7">
        <f t="shared" si="198"/>
        <v>5.35</v>
      </c>
      <c r="FP24" s="28">
        <v>6</v>
      </c>
      <c r="FQ24" s="28">
        <v>6</v>
      </c>
      <c r="FR24" s="6">
        <f t="shared" si="199"/>
        <v>6</v>
      </c>
      <c r="FS24" s="6">
        <v>4</v>
      </c>
      <c r="FT24" s="6"/>
      <c r="FU24" s="24">
        <f t="shared" si="200"/>
        <v>5</v>
      </c>
      <c r="FV24" s="10"/>
      <c r="FW24" s="6"/>
      <c r="FX24" s="6">
        <f t="shared" si="201"/>
        <v>0</v>
      </c>
      <c r="FY24" s="6"/>
      <c r="FZ24" s="6"/>
      <c r="GA24" s="10">
        <f t="shared" si="202"/>
        <v>0</v>
      </c>
      <c r="GB24" s="56">
        <f t="shared" si="203"/>
        <v>5</v>
      </c>
      <c r="GC24" s="1">
        <v>8</v>
      </c>
      <c r="GD24" s="1">
        <v>4</v>
      </c>
      <c r="GE24" s="1">
        <v>7</v>
      </c>
      <c r="GF24" s="68">
        <f t="shared" si="204"/>
        <v>6.5</v>
      </c>
      <c r="GG24" s="1">
        <v>6.5</v>
      </c>
      <c r="GH24" s="1"/>
      <c r="GI24" s="24">
        <f t="shared" si="205"/>
        <v>6.5</v>
      </c>
      <c r="GJ24" s="10"/>
      <c r="GK24" s="6"/>
      <c r="GL24" s="6">
        <f t="shared" si="206"/>
        <v>0</v>
      </c>
      <c r="GM24" s="6"/>
      <c r="GN24" s="6"/>
      <c r="GO24" s="10">
        <f t="shared" si="207"/>
        <v>0</v>
      </c>
      <c r="GP24" s="56">
        <f t="shared" si="208"/>
        <v>6.5</v>
      </c>
      <c r="GQ24" s="1">
        <v>7</v>
      </c>
      <c r="GR24" s="1">
        <v>7</v>
      </c>
      <c r="GS24" s="1">
        <f t="shared" si="225"/>
        <v>7</v>
      </c>
      <c r="GT24" s="3">
        <v>7.5</v>
      </c>
      <c r="GU24" s="6"/>
      <c r="GV24" s="24">
        <f t="shared" si="209"/>
        <v>7.3</v>
      </c>
      <c r="GW24" s="10"/>
      <c r="GX24" s="6"/>
      <c r="GY24" s="6">
        <f t="shared" si="210"/>
        <v>0</v>
      </c>
      <c r="GZ24" s="6"/>
      <c r="HA24" s="6"/>
      <c r="HB24" s="10">
        <f t="shared" si="211"/>
        <v>0</v>
      </c>
      <c r="HC24" s="56">
        <f t="shared" si="212"/>
        <v>7.25</v>
      </c>
      <c r="HD24" s="28">
        <v>4</v>
      </c>
      <c r="HE24" s="28">
        <v>6</v>
      </c>
      <c r="HF24" s="6">
        <f t="shared" si="213"/>
        <v>5.3</v>
      </c>
      <c r="HG24" s="6">
        <v>5</v>
      </c>
      <c r="HH24" s="6"/>
      <c r="HI24" s="24">
        <f t="shared" si="214"/>
        <v>5.2</v>
      </c>
      <c r="HJ24" s="10"/>
      <c r="HK24" s="6"/>
      <c r="HL24" s="6">
        <f t="shared" si="215"/>
        <v>0</v>
      </c>
      <c r="HM24" s="6"/>
      <c r="HN24" s="6"/>
      <c r="HO24" s="10">
        <f t="shared" si="216"/>
        <v>0</v>
      </c>
      <c r="HP24" s="56">
        <f t="shared" si="217"/>
        <v>5.15</v>
      </c>
      <c r="HQ24" s="2">
        <f t="shared" si="78"/>
        <v>6.1</v>
      </c>
      <c r="HR24" s="83" t="str">
        <f t="shared" si="79"/>
        <v>TB KHÁ</v>
      </c>
    </row>
    <row r="25" spans="1:226" s="113" customFormat="1" ht="18.75" customHeight="1">
      <c r="A25" s="25">
        <v>16</v>
      </c>
      <c r="B25" s="171" t="s">
        <v>84</v>
      </c>
      <c r="C25" s="123" t="s">
        <v>90</v>
      </c>
      <c r="D25" s="123" t="str">
        <f t="shared" si="0"/>
        <v>123DC2626</v>
      </c>
      <c r="E25" s="150" t="s">
        <v>395</v>
      </c>
      <c r="F25" s="151" t="s">
        <v>396</v>
      </c>
      <c r="G25" s="153" t="s">
        <v>397</v>
      </c>
      <c r="H25" s="28">
        <v>7</v>
      </c>
      <c r="I25" s="6">
        <v>7</v>
      </c>
      <c r="J25" s="6">
        <v>6</v>
      </c>
      <c r="K25" s="6">
        <v>7</v>
      </c>
      <c r="L25" s="5">
        <f t="shared" si="82"/>
        <v>6.7</v>
      </c>
      <c r="M25" s="6">
        <v>7</v>
      </c>
      <c r="N25" s="6"/>
      <c r="O25" s="24">
        <f t="shared" si="154"/>
        <v>6.9</v>
      </c>
      <c r="P25" s="10"/>
      <c r="Q25" s="6"/>
      <c r="R25" s="6">
        <f t="shared" si="155"/>
        <v>0</v>
      </c>
      <c r="S25" s="6"/>
      <c r="T25" s="6"/>
      <c r="U25" s="10">
        <f t="shared" si="156"/>
        <v>0</v>
      </c>
      <c r="V25" s="56">
        <f t="shared" si="157"/>
        <v>6.85</v>
      </c>
      <c r="W25" s="6">
        <v>5</v>
      </c>
      <c r="X25" s="6">
        <v>6</v>
      </c>
      <c r="Y25" s="6">
        <f t="shared" si="87"/>
        <v>5.7</v>
      </c>
      <c r="Z25" s="6">
        <v>5</v>
      </c>
      <c r="AA25" s="6"/>
      <c r="AB25" s="24">
        <f t="shared" si="158"/>
        <v>5.4</v>
      </c>
      <c r="AC25" s="10"/>
      <c r="AD25" s="6"/>
      <c r="AE25" s="6">
        <f t="shared" si="159"/>
        <v>0</v>
      </c>
      <c r="AF25" s="6"/>
      <c r="AG25" s="6"/>
      <c r="AH25" s="10">
        <f t="shared" si="160"/>
        <v>0</v>
      </c>
      <c r="AI25" s="56">
        <f t="shared" si="161"/>
        <v>5.35</v>
      </c>
      <c r="AJ25" s="6"/>
      <c r="AK25" s="6">
        <v>8</v>
      </c>
      <c r="AL25" s="6">
        <v>8</v>
      </c>
      <c r="AM25" s="1">
        <f t="shared" si="218"/>
        <v>8</v>
      </c>
      <c r="AN25" s="6">
        <v>5</v>
      </c>
      <c r="AO25" s="6"/>
      <c r="AP25" s="24">
        <f t="shared" si="162"/>
        <v>6.5</v>
      </c>
      <c r="AQ25" s="10"/>
      <c r="AR25" s="6"/>
      <c r="AS25" s="6">
        <f t="shared" si="163"/>
        <v>0</v>
      </c>
      <c r="AT25" s="6"/>
      <c r="AU25" s="6"/>
      <c r="AV25" s="10">
        <f t="shared" si="164"/>
        <v>0</v>
      </c>
      <c r="AW25" s="56">
        <f t="shared" si="165"/>
        <v>6.5</v>
      </c>
      <c r="AX25" s="6">
        <v>5</v>
      </c>
      <c r="AY25" s="6">
        <v>10</v>
      </c>
      <c r="AZ25" s="6">
        <v>7</v>
      </c>
      <c r="BA25" s="6">
        <v>8</v>
      </c>
      <c r="BB25" s="40">
        <f t="shared" si="80"/>
        <v>7.5</v>
      </c>
      <c r="BC25" s="6">
        <v>8</v>
      </c>
      <c r="BD25" s="6"/>
      <c r="BE25" s="24">
        <f t="shared" si="166"/>
        <v>7.8</v>
      </c>
      <c r="BF25" s="10"/>
      <c r="BG25" s="6"/>
      <c r="BH25" s="6">
        <f t="shared" si="167"/>
        <v>0</v>
      </c>
      <c r="BI25" s="6"/>
      <c r="BJ25" s="6"/>
      <c r="BK25" s="10">
        <f t="shared" si="168"/>
        <v>0</v>
      </c>
      <c r="BL25" s="56">
        <f t="shared" si="169"/>
        <v>7.75</v>
      </c>
      <c r="BM25" s="97">
        <v>5</v>
      </c>
      <c r="BN25" s="97">
        <v>5</v>
      </c>
      <c r="BO25" s="8">
        <f t="shared" si="153"/>
        <v>5</v>
      </c>
      <c r="BP25" s="43">
        <v>8</v>
      </c>
      <c r="BQ25" s="43"/>
      <c r="BR25" s="24">
        <f t="shared" si="219"/>
        <v>6.5</v>
      </c>
      <c r="BS25" s="10"/>
      <c r="BT25" s="6"/>
      <c r="BU25" s="6">
        <f t="shared" si="220"/>
        <v>0</v>
      </c>
      <c r="BV25" s="6"/>
      <c r="BW25" s="6"/>
      <c r="BX25" s="10">
        <f t="shared" si="103"/>
        <v>0</v>
      </c>
      <c r="BY25" s="56">
        <f t="shared" si="221"/>
        <v>6.5</v>
      </c>
      <c r="BZ25" s="54">
        <v>5</v>
      </c>
      <c r="CA25" s="54"/>
      <c r="CB25" s="54"/>
      <c r="CC25" s="54">
        <v>5</v>
      </c>
      <c r="CD25" s="54">
        <f t="shared" si="170"/>
        <v>5</v>
      </c>
      <c r="CE25" s="54">
        <v>2</v>
      </c>
      <c r="CF25" s="54">
        <v>5</v>
      </c>
      <c r="CG25" s="55">
        <f t="shared" si="171"/>
        <v>5</v>
      </c>
      <c r="CH25" s="55"/>
      <c r="CI25" s="54"/>
      <c r="CJ25" s="54">
        <f t="shared" si="172"/>
        <v>0</v>
      </c>
      <c r="CK25" s="54"/>
      <c r="CL25" s="54"/>
      <c r="CM25" s="55">
        <f t="shared" si="173"/>
        <v>0</v>
      </c>
      <c r="CN25" s="55">
        <f t="shared" si="174"/>
        <v>5</v>
      </c>
      <c r="CO25" s="1">
        <v>8</v>
      </c>
      <c r="CP25" s="1">
        <v>5</v>
      </c>
      <c r="CQ25" s="1">
        <f t="shared" si="175"/>
        <v>6</v>
      </c>
      <c r="CR25" s="1">
        <v>6</v>
      </c>
      <c r="CS25" s="6"/>
      <c r="CT25" s="24">
        <f t="shared" si="176"/>
        <v>6</v>
      </c>
      <c r="CU25" s="10"/>
      <c r="CV25" s="6"/>
      <c r="CW25" s="6">
        <f t="shared" si="177"/>
        <v>0</v>
      </c>
      <c r="CX25" s="6"/>
      <c r="CY25" s="6"/>
      <c r="CZ25" s="10">
        <f t="shared" si="178"/>
        <v>0</v>
      </c>
      <c r="DA25" s="56">
        <f t="shared" si="179"/>
        <v>6</v>
      </c>
      <c r="DB25" s="1">
        <v>8</v>
      </c>
      <c r="DC25" s="1">
        <v>8</v>
      </c>
      <c r="DD25" s="1">
        <f t="shared" si="180"/>
        <v>8</v>
      </c>
      <c r="DE25" s="1">
        <v>4.5</v>
      </c>
      <c r="DF25" s="6"/>
      <c r="DG25" s="24">
        <f t="shared" si="181"/>
        <v>6.3</v>
      </c>
      <c r="DH25" s="10"/>
      <c r="DI25" s="6"/>
      <c r="DJ25" s="6">
        <f t="shared" si="182"/>
        <v>0</v>
      </c>
      <c r="DK25" s="6"/>
      <c r="DL25" s="6"/>
      <c r="DM25" s="10">
        <f t="shared" si="183"/>
        <v>0</v>
      </c>
      <c r="DN25" s="56">
        <f t="shared" si="184"/>
        <v>6.25</v>
      </c>
      <c r="DO25" s="1">
        <v>8</v>
      </c>
      <c r="DP25" s="1">
        <v>8</v>
      </c>
      <c r="DQ25" s="1">
        <f>ROUND((DP25*2+DO25)/3,1)</f>
        <v>8</v>
      </c>
      <c r="DR25" s="1">
        <v>8</v>
      </c>
      <c r="DS25" s="6"/>
      <c r="DT25" s="24">
        <f t="shared" si="186"/>
        <v>8</v>
      </c>
      <c r="DU25" s="10"/>
      <c r="DV25" s="6"/>
      <c r="DW25" s="6">
        <f t="shared" si="187"/>
        <v>0</v>
      </c>
      <c r="DX25" s="6"/>
      <c r="DY25" s="6"/>
      <c r="DZ25" s="10">
        <f t="shared" si="188"/>
        <v>0</v>
      </c>
      <c r="EA25" s="56">
        <f t="shared" si="124"/>
        <v>8</v>
      </c>
      <c r="EB25" s="28">
        <v>7</v>
      </c>
      <c r="EC25" s="28">
        <v>6</v>
      </c>
      <c r="ED25" s="47">
        <f t="shared" si="44"/>
        <v>6.333333333333333</v>
      </c>
      <c r="EE25" s="28">
        <v>7</v>
      </c>
      <c r="EF25" s="6"/>
      <c r="EG25" s="24">
        <f t="shared" si="189"/>
        <v>6.7</v>
      </c>
      <c r="EH25" s="10"/>
      <c r="EI25" s="6"/>
      <c r="EJ25" s="6">
        <f t="shared" si="190"/>
        <v>0</v>
      </c>
      <c r="EK25" s="6"/>
      <c r="EL25" s="6"/>
      <c r="EM25" s="10">
        <f t="shared" si="191"/>
        <v>0</v>
      </c>
      <c r="EN25" s="56">
        <f t="shared" si="192"/>
        <v>6.6666666666666661</v>
      </c>
      <c r="EO25" s="3">
        <v>9</v>
      </c>
      <c r="EP25" s="28"/>
      <c r="EQ25" s="3">
        <v>10</v>
      </c>
      <c r="ER25" s="3">
        <f t="shared" si="193"/>
        <v>9.6666666666666661</v>
      </c>
      <c r="ES25" s="3">
        <v>7.5</v>
      </c>
      <c r="ET25" s="43"/>
      <c r="EU25" s="24">
        <f t="shared" si="222"/>
        <v>8.6</v>
      </c>
      <c r="EV25" s="10"/>
      <c r="EW25" s="6"/>
      <c r="EX25" s="6">
        <f t="shared" si="223"/>
        <v>0</v>
      </c>
      <c r="EY25" s="6"/>
      <c r="EZ25" s="6"/>
      <c r="FA25" s="10">
        <f t="shared" si="224"/>
        <v>0</v>
      </c>
      <c r="FB25" s="56">
        <f t="shared" si="132"/>
        <v>8.5833333333333321</v>
      </c>
      <c r="FC25" s="28">
        <v>8</v>
      </c>
      <c r="FD25" s="28">
        <v>5</v>
      </c>
      <c r="FE25" s="6">
        <f t="shared" si="194"/>
        <v>6</v>
      </c>
      <c r="FF25" s="6">
        <v>5</v>
      </c>
      <c r="FG25" s="6"/>
      <c r="FH25" s="24">
        <f t="shared" si="195"/>
        <v>5.5</v>
      </c>
      <c r="FI25" s="10"/>
      <c r="FJ25" s="6"/>
      <c r="FK25" s="6">
        <f t="shared" si="196"/>
        <v>0</v>
      </c>
      <c r="FL25" s="6"/>
      <c r="FM25" s="6"/>
      <c r="FN25" s="10">
        <f t="shared" si="197"/>
        <v>0</v>
      </c>
      <c r="FO25" s="56">
        <f t="shared" si="198"/>
        <v>5.5</v>
      </c>
      <c r="FP25" s="28">
        <v>7</v>
      </c>
      <c r="FQ25" s="28">
        <v>8</v>
      </c>
      <c r="FR25" s="6">
        <f t="shared" si="199"/>
        <v>7.7</v>
      </c>
      <c r="FS25" s="6">
        <v>9</v>
      </c>
      <c r="FT25" s="6"/>
      <c r="FU25" s="24">
        <f t="shared" si="200"/>
        <v>8.4</v>
      </c>
      <c r="FV25" s="10"/>
      <c r="FW25" s="6"/>
      <c r="FX25" s="6">
        <f t="shared" si="201"/>
        <v>0</v>
      </c>
      <c r="FY25" s="6"/>
      <c r="FZ25" s="6"/>
      <c r="GA25" s="10">
        <f t="shared" si="202"/>
        <v>0</v>
      </c>
      <c r="GB25" s="56">
        <f t="shared" si="203"/>
        <v>8.35</v>
      </c>
      <c r="GC25" s="1">
        <v>5</v>
      </c>
      <c r="GD25" s="1">
        <v>7</v>
      </c>
      <c r="GE25" s="1">
        <v>6</v>
      </c>
      <c r="GF25" s="68">
        <f t="shared" si="204"/>
        <v>6</v>
      </c>
      <c r="GG25" s="1">
        <v>8.5</v>
      </c>
      <c r="GH25" s="1"/>
      <c r="GI25" s="24">
        <f t="shared" si="205"/>
        <v>7.3</v>
      </c>
      <c r="GJ25" s="10"/>
      <c r="GK25" s="6"/>
      <c r="GL25" s="6">
        <f t="shared" si="206"/>
        <v>0</v>
      </c>
      <c r="GM25" s="6"/>
      <c r="GN25" s="6"/>
      <c r="GO25" s="10">
        <f t="shared" si="207"/>
        <v>0</v>
      </c>
      <c r="GP25" s="56">
        <f t="shared" si="208"/>
        <v>7.25</v>
      </c>
      <c r="GQ25" s="1">
        <v>7</v>
      </c>
      <c r="GR25" s="1">
        <v>7</v>
      </c>
      <c r="GS25" s="1">
        <f t="shared" si="225"/>
        <v>7</v>
      </c>
      <c r="GT25" s="3">
        <v>8</v>
      </c>
      <c r="GU25" s="6"/>
      <c r="GV25" s="24">
        <f t="shared" si="209"/>
        <v>7.5</v>
      </c>
      <c r="GW25" s="10"/>
      <c r="GX25" s="6"/>
      <c r="GY25" s="6">
        <f t="shared" si="210"/>
        <v>0</v>
      </c>
      <c r="GZ25" s="6"/>
      <c r="HA25" s="6"/>
      <c r="HB25" s="10">
        <f t="shared" si="211"/>
        <v>0</v>
      </c>
      <c r="HC25" s="56">
        <f t="shared" si="212"/>
        <v>7.5</v>
      </c>
      <c r="HD25" s="28">
        <v>8</v>
      </c>
      <c r="HE25" s="28">
        <v>7</v>
      </c>
      <c r="HF25" s="6">
        <f t="shared" si="213"/>
        <v>7.3</v>
      </c>
      <c r="HG25" s="6">
        <v>7</v>
      </c>
      <c r="HH25" s="6"/>
      <c r="HI25" s="24">
        <f t="shared" si="214"/>
        <v>7.2</v>
      </c>
      <c r="HJ25" s="10"/>
      <c r="HK25" s="6"/>
      <c r="HL25" s="6">
        <f t="shared" si="215"/>
        <v>0</v>
      </c>
      <c r="HM25" s="6"/>
      <c r="HN25" s="6"/>
      <c r="HO25" s="10">
        <f t="shared" si="216"/>
        <v>0</v>
      </c>
      <c r="HP25" s="56">
        <f t="shared" si="217"/>
        <v>7.15</v>
      </c>
      <c r="HQ25" s="2">
        <f t="shared" si="78"/>
        <v>7</v>
      </c>
      <c r="HR25" s="83" t="str">
        <f t="shared" si="79"/>
        <v>KHÁ</v>
      </c>
    </row>
    <row r="26" spans="1:226" s="113" customFormat="1" ht="18.75" customHeight="1">
      <c r="A26" s="25">
        <v>17</v>
      </c>
      <c r="B26" s="171" t="s">
        <v>84</v>
      </c>
      <c r="C26" s="123" t="s">
        <v>91</v>
      </c>
      <c r="D26" s="123" t="str">
        <f t="shared" si="0"/>
        <v>123DC2627</v>
      </c>
      <c r="E26" s="150" t="s">
        <v>398</v>
      </c>
      <c r="F26" s="151" t="s">
        <v>210</v>
      </c>
      <c r="G26" s="172">
        <v>34435</v>
      </c>
      <c r="H26" s="28">
        <v>7</v>
      </c>
      <c r="I26" s="6">
        <v>6</v>
      </c>
      <c r="J26" s="6">
        <v>6</v>
      </c>
      <c r="K26" s="6">
        <v>6</v>
      </c>
      <c r="L26" s="5">
        <f t="shared" si="82"/>
        <v>6.2</v>
      </c>
      <c r="M26" s="6">
        <v>6</v>
      </c>
      <c r="N26" s="6"/>
      <c r="O26" s="24">
        <f t="shared" si="154"/>
        <v>6.1</v>
      </c>
      <c r="P26" s="10"/>
      <c r="Q26" s="6"/>
      <c r="R26" s="6">
        <f t="shared" si="155"/>
        <v>0</v>
      </c>
      <c r="S26" s="6"/>
      <c r="T26" s="6"/>
      <c r="U26" s="10">
        <f t="shared" si="156"/>
        <v>0</v>
      </c>
      <c r="V26" s="56">
        <f t="shared" si="157"/>
        <v>6.1</v>
      </c>
      <c r="W26" s="6">
        <v>7</v>
      </c>
      <c r="X26" s="6">
        <v>5</v>
      </c>
      <c r="Y26" s="6">
        <f t="shared" si="87"/>
        <v>5.7</v>
      </c>
      <c r="Z26" s="6">
        <v>5</v>
      </c>
      <c r="AA26" s="6"/>
      <c r="AB26" s="24">
        <f t="shared" si="158"/>
        <v>5.4</v>
      </c>
      <c r="AC26" s="10"/>
      <c r="AD26" s="6"/>
      <c r="AE26" s="6">
        <f t="shared" si="159"/>
        <v>0</v>
      </c>
      <c r="AF26" s="6"/>
      <c r="AG26" s="6"/>
      <c r="AH26" s="10">
        <f t="shared" si="160"/>
        <v>0</v>
      </c>
      <c r="AI26" s="56">
        <f t="shared" si="161"/>
        <v>5.35</v>
      </c>
      <c r="AJ26" s="6"/>
      <c r="AK26" s="6">
        <v>9</v>
      </c>
      <c r="AL26" s="6">
        <v>8</v>
      </c>
      <c r="AM26" s="1">
        <f t="shared" si="218"/>
        <v>8.3000000000000007</v>
      </c>
      <c r="AN26" s="6">
        <v>6</v>
      </c>
      <c r="AO26" s="6"/>
      <c r="AP26" s="24">
        <f t="shared" si="162"/>
        <v>7.2</v>
      </c>
      <c r="AQ26" s="10"/>
      <c r="AR26" s="6"/>
      <c r="AS26" s="6">
        <f t="shared" si="163"/>
        <v>0</v>
      </c>
      <c r="AT26" s="6"/>
      <c r="AU26" s="6"/>
      <c r="AV26" s="10">
        <f t="shared" si="164"/>
        <v>0</v>
      </c>
      <c r="AW26" s="56">
        <f t="shared" si="165"/>
        <v>7.15</v>
      </c>
      <c r="AX26" s="6">
        <v>5</v>
      </c>
      <c r="AY26" s="6">
        <v>8</v>
      </c>
      <c r="AZ26" s="6">
        <v>8</v>
      </c>
      <c r="BA26" s="6">
        <v>10</v>
      </c>
      <c r="BB26" s="40">
        <f t="shared" si="80"/>
        <v>8.1999999999999993</v>
      </c>
      <c r="BC26" s="6">
        <v>6</v>
      </c>
      <c r="BD26" s="6"/>
      <c r="BE26" s="24">
        <f t="shared" si="166"/>
        <v>7.1</v>
      </c>
      <c r="BF26" s="10"/>
      <c r="BG26" s="6"/>
      <c r="BH26" s="6">
        <f t="shared" si="167"/>
        <v>0</v>
      </c>
      <c r="BI26" s="6"/>
      <c r="BJ26" s="6"/>
      <c r="BK26" s="10">
        <f t="shared" si="168"/>
        <v>0</v>
      </c>
      <c r="BL26" s="56">
        <f t="shared" si="169"/>
        <v>7.1</v>
      </c>
      <c r="BM26" s="97">
        <v>5</v>
      </c>
      <c r="BN26" s="97">
        <v>8</v>
      </c>
      <c r="BO26" s="8">
        <f t="shared" si="153"/>
        <v>7</v>
      </c>
      <c r="BP26" s="43">
        <v>5.5</v>
      </c>
      <c r="BQ26" s="43"/>
      <c r="BR26" s="24">
        <f t="shared" si="219"/>
        <v>6.3</v>
      </c>
      <c r="BS26" s="10"/>
      <c r="BT26" s="6"/>
      <c r="BU26" s="6">
        <f t="shared" si="220"/>
        <v>0</v>
      </c>
      <c r="BV26" s="6"/>
      <c r="BW26" s="6"/>
      <c r="BX26" s="10">
        <f t="shared" si="103"/>
        <v>0</v>
      </c>
      <c r="BY26" s="56">
        <f t="shared" si="221"/>
        <v>6.25</v>
      </c>
      <c r="BZ26" s="100">
        <v>6</v>
      </c>
      <c r="CA26" s="100"/>
      <c r="CB26" s="100"/>
      <c r="CC26" s="100">
        <v>5</v>
      </c>
      <c r="CD26" s="100">
        <f t="shared" si="170"/>
        <v>5.333333333333333</v>
      </c>
      <c r="CE26" s="100">
        <v>2</v>
      </c>
      <c r="CF26" s="100"/>
      <c r="CG26" s="102">
        <f t="shared" si="171"/>
        <v>3.7</v>
      </c>
      <c r="CH26" s="102"/>
      <c r="CI26" s="100"/>
      <c r="CJ26" s="100">
        <f t="shared" si="172"/>
        <v>0</v>
      </c>
      <c r="CK26" s="100"/>
      <c r="CL26" s="100"/>
      <c r="CM26" s="102">
        <f t="shared" si="173"/>
        <v>0</v>
      </c>
      <c r="CN26" s="102">
        <f t="shared" si="174"/>
        <v>3.6666666666666665</v>
      </c>
      <c r="CO26" s="1">
        <v>6</v>
      </c>
      <c r="CP26" s="1">
        <v>6</v>
      </c>
      <c r="CQ26" s="1">
        <f t="shared" si="175"/>
        <v>6</v>
      </c>
      <c r="CR26" s="1">
        <v>7</v>
      </c>
      <c r="CS26" s="6"/>
      <c r="CT26" s="24">
        <f t="shared" si="176"/>
        <v>6.5</v>
      </c>
      <c r="CU26" s="10"/>
      <c r="CV26" s="6"/>
      <c r="CW26" s="6">
        <f t="shared" si="177"/>
        <v>0</v>
      </c>
      <c r="CX26" s="6"/>
      <c r="CY26" s="6"/>
      <c r="CZ26" s="10">
        <f t="shared" si="178"/>
        <v>0</v>
      </c>
      <c r="DA26" s="56">
        <f t="shared" si="179"/>
        <v>6.5</v>
      </c>
      <c r="DB26" s="1">
        <v>8</v>
      </c>
      <c r="DC26" s="1">
        <v>7</v>
      </c>
      <c r="DD26" s="1">
        <f t="shared" si="180"/>
        <v>7.3</v>
      </c>
      <c r="DE26" s="1">
        <v>3.5</v>
      </c>
      <c r="DF26" s="6"/>
      <c r="DG26" s="24">
        <f t="shared" si="181"/>
        <v>5.4</v>
      </c>
      <c r="DH26" s="10"/>
      <c r="DI26" s="6"/>
      <c r="DJ26" s="6">
        <f t="shared" si="182"/>
        <v>0</v>
      </c>
      <c r="DK26" s="6"/>
      <c r="DL26" s="6"/>
      <c r="DM26" s="10">
        <f t="shared" si="183"/>
        <v>0</v>
      </c>
      <c r="DN26" s="56">
        <f t="shared" si="184"/>
        <v>5.4</v>
      </c>
      <c r="DO26" s="1">
        <v>8</v>
      </c>
      <c r="DP26" s="1">
        <v>7</v>
      </c>
      <c r="DQ26" s="1">
        <f>ROUND((DP26*2+DO26)/3,1)</f>
        <v>7.3</v>
      </c>
      <c r="DR26" s="1">
        <v>7</v>
      </c>
      <c r="DS26" s="6"/>
      <c r="DT26" s="24">
        <f t="shared" si="186"/>
        <v>7.2</v>
      </c>
      <c r="DU26" s="10"/>
      <c r="DV26" s="6"/>
      <c r="DW26" s="6">
        <f t="shared" si="187"/>
        <v>0</v>
      </c>
      <c r="DX26" s="6"/>
      <c r="DY26" s="6"/>
      <c r="DZ26" s="10">
        <f t="shared" si="188"/>
        <v>0</v>
      </c>
      <c r="EA26" s="56">
        <f t="shared" si="124"/>
        <v>7.15</v>
      </c>
      <c r="EB26" s="28">
        <v>7</v>
      </c>
      <c r="EC26" s="28">
        <v>6</v>
      </c>
      <c r="ED26" s="47">
        <f t="shared" si="44"/>
        <v>6.333333333333333</v>
      </c>
      <c r="EE26" s="28">
        <v>7</v>
      </c>
      <c r="EF26" s="6"/>
      <c r="EG26" s="24">
        <f t="shared" si="189"/>
        <v>6.7</v>
      </c>
      <c r="EH26" s="10"/>
      <c r="EI26" s="6"/>
      <c r="EJ26" s="6">
        <f t="shared" si="190"/>
        <v>0</v>
      </c>
      <c r="EK26" s="6"/>
      <c r="EL26" s="6"/>
      <c r="EM26" s="10">
        <f t="shared" si="191"/>
        <v>0</v>
      </c>
      <c r="EN26" s="56">
        <f t="shared" si="192"/>
        <v>6.6666666666666661</v>
      </c>
      <c r="EO26" s="3">
        <v>9</v>
      </c>
      <c r="EP26" s="28"/>
      <c r="EQ26" s="3">
        <v>10</v>
      </c>
      <c r="ER26" s="3">
        <f t="shared" si="193"/>
        <v>9.6666666666666661</v>
      </c>
      <c r="ES26" s="3">
        <v>7.5</v>
      </c>
      <c r="ET26" s="43"/>
      <c r="EU26" s="24">
        <f t="shared" si="222"/>
        <v>8.6</v>
      </c>
      <c r="EV26" s="10"/>
      <c r="EW26" s="6"/>
      <c r="EX26" s="6">
        <f t="shared" si="223"/>
        <v>0</v>
      </c>
      <c r="EY26" s="6"/>
      <c r="EZ26" s="6"/>
      <c r="FA26" s="10">
        <f t="shared" si="224"/>
        <v>0</v>
      </c>
      <c r="FB26" s="56">
        <f t="shared" si="132"/>
        <v>8.5833333333333321</v>
      </c>
      <c r="FC26" s="28">
        <v>7</v>
      </c>
      <c r="FD26" s="28">
        <v>7</v>
      </c>
      <c r="FE26" s="6">
        <f t="shared" si="194"/>
        <v>7</v>
      </c>
      <c r="FF26" s="6">
        <v>3</v>
      </c>
      <c r="FG26" s="6"/>
      <c r="FH26" s="24">
        <f t="shared" si="195"/>
        <v>5</v>
      </c>
      <c r="FI26" s="10"/>
      <c r="FJ26" s="6"/>
      <c r="FK26" s="6">
        <f t="shared" si="196"/>
        <v>0</v>
      </c>
      <c r="FL26" s="6"/>
      <c r="FM26" s="6"/>
      <c r="FN26" s="10">
        <f t="shared" si="197"/>
        <v>0</v>
      </c>
      <c r="FO26" s="56">
        <f t="shared" si="198"/>
        <v>5</v>
      </c>
      <c r="FP26" s="28">
        <v>6</v>
      </c>
      <c r="FQ26" s="28">
        <v>7</v>
      </c>
      <c r="FR26" s="6">
        <f t="shared" si="199"/>
        <v>6.7</v>
      </c>
      <c r="FS26" s="6">
        <v>7</v>
      </c>
      <c r="FT26" s="6"/>
      <c r="FU26" s="24">
        <f t="shared" si="200"/>
        <v>6.9</v>
      </c>
      <c r="FV26" s="10"/>
      <c r="FW26" s="6"/>
      <c r="FX26" s="6">
        <f t="shared" si="201"/>
        <v>0</v>
      </c>
      <c r="FY26" s="6"/>
      <c r="FZ26" s="6"/>
      <c r="GA26" s="10">
        <f t="shared" si="202"/>
        <v>0</v>
      </c>
      <c r="GB26" s="56">
        <f t="shared" si="203"/>
        <v>6.85</v>
      </c>
      <c r="GC26" s="1">
        <v>9</v>
      </c>
      <c r="GD26" s="1">
        <v>4</v>
      </c>
      <c r="GE26" s="1">
        <v>4</v>
      </c>
      <c r="GF26" s="68">
        <f t="shared" si="204"/>
        <v>5.25</v>
      </c>
      <c r="GG26" s="1">
        <v>6</v>
      </c>
      <c r="GH26" s="1"/>
      <c r="GI26" s="24">
        <f t="shared" si="205"/>
        <v>5.6</v>
      </c>
      <c r="GJ26" s="10"/>
      <c r="GK26" s="6"/>
      <c r="GL26" s="6">
        <f t="shared" si="206"/>
        <v>0</v>
      </c>
      <c r="GM26" s="6"/>
      <c r="GN26" s="6"/>
      <c r="GO26" s="10">
        <f t="shared" si="207"/>
        <v>0</v>
      </c>
      <c r="GP26" s="56">
        <f t="shared" si="208"/>
        <v>5.625</v>
      </c>
      <c r="GQ26" s="1">
        <v>9</v>
      </c>
      <c r="GR26" s="1">
        <v>9</v>
      </c>
      <c r="GS26" s="1">
        <f t="shared" si="225"/>
        <v>9</v>
      </c>
      <c r="GT26" s="3">
        <v>8.5</v>
      </c>
      <c r="GU26" s="6"/>
      <c r="GV26" s="24">
        <f t="shared" si="209"/>
        <v>8.8000000000000007</v>
      </c>
      <c r="GW26" s="10"/>
      <c r="GX26" s="6"/>
      <c r="GY26" s="6">
        <f t="shared" si="210"/>
        <v>0</v>
      </c>
      <c r="GZ26" s="6"/>
      <c r="HA26" s="6"/>
      <c r="HB26" s="10">
        <f t="shared" si="211"/>
        <v>0</v>
      </c>
      <c r="HC26" s="56">
        <f t="shared" si="212"/>
        <v>8.75</v>
      </c>
      <c r="HD26" s="28">
        <v>5</v>
      </c>
      <c r="HE26" s="28">
        <v>5</v>
      </c>
      <c r="HF26" s="6">
        <f t="shared" si="213"/>
        <v>5</v>
      </c>
      <c r="HG26" s="6">
        <v>5</v>
      </c>
      <c r="HH26" s="6"/>
      <c r="HI26" s="24">
        <f t="shared" si="214"/>
        <v>5</v>
      </c>
      <c r="HJ26" s="10"/>
      <c r="HK26" s="6"/>
      <c r="HL26" s="6">
        <f t="shared" si="215"/>
        <v>0</v>
      </c>
      <c r="HM26" s="6"/>
      <c r="HN26" s="6"/>
      <c r="HO26" s="10">
        <f t="shared" si="216"/>
        <v>0</v>
      </c>
      <c r="HP26" s="56">
        <f t="shared" si="217"/>
        <v>5</v>
      </c>
      <c r="HQ26" s="2">
        <f t="shared" si="78"/>
        <v>6.4</v>
      </c>
      <c r="HR26" s="83" t="str">
        <f t="shared" si="79"/>
        <v>TB KHÁ</v>
      </c>
    </row>
    <row r="27" spans="1:226" s="113" customFormat="1" ht="18.75" customHeight="1">
      <c r="A27" s="25">
        <v>18</v>
      </c>
      <c r="B27" s="171" t="s">
        <v>84</v>
      </c>
      <c r="C27" s="123" t="s">
        <v>92</v>
      </c>
      <c r="D27" s="123" t="str">
        <f t="shared" si="0"/>
        <v>123DC2628</v>
      </c>
      <c r="E27" s="150" t="s">
        <v>399</v>
      </c>
      <c r="F27" s="151" t="s">
        <v>193</v>
      </c>
      <c r="G27" s="153" t="s">
        <v>400</v>
      </c>
      <c r="H27" s="28">
        <v>7</v>
      </c>
      <c r="I27" s="6">
        <v>6</v>
      </c>
      <c r="J27" s="6">
        <v>7</v>
      </c>
      <c r="K27" s="6">
        <v>6</v>
      </c>
      <c r="L27" s="5">
        <f t="shared" si="82"/>
        <v>6.5</v>
      </c>
      <c r="M27" s="6">
        <v>7</v>
      </c>
      <c r="N27" s="6"/>
      <c r="O27" s="24">
        <f t="shared" si="154"/>
        <v>6.8</v>
      </c>
      <c r="P27" s="10"/>
      <c r="Q27" s="6"/>
      <c r="R27" s="6">
        <f t="shared" si="155"/>
        <v>0</v>
      </c>
      <c r="S27" s="6"/>
      <c r="T27" s="6"/>
      <c r="U27" s="10">
        <f t="shared" si="156"/>
        <v>0</v>
      </c>
      <c r="V27" s="56">
        <f t="shared" si="157"/>
        <v>6.75</v>
      </c>
      <c r="W27" s="6">
        <v>7</v>
      </c>
      <c r="X27" s="6">
        <v>5</v>
      </c>
      <c r="Y27" s="6">
        <f t="shared" si="87"/>
        <v>5.7</v>
      </c>
      <c r="Z27" s="6">
        <v>4</v>
      </c>
      <c r="AA27" s="6"/>
      <c r="AB27" s="24">
        <f t="shared" si="158"/>
        <v>4.9000000000000004</v>
      </c>
      <c r="AC27" s="10"/>
      <c r="AD27" s="6"/>
      <c r="AE27" s="6">
        <f t="shared" si="159"/>
        <v>0</v>
      </c>
      <c r="AF27" s="6"/>
      <c r="AG27" s="6"/>
      <c r="AH27" s="10">
        <f t="shared" si="160"/>
        <v>0</v>
      </c>
      <c r="AI27" s="56">
        <f t="shared" si="161"/>
        <v>4.8499999999999996</v>
      </c>
      <c r="AJ27" s="6"/>
      <c r="AK27" s="6">
        <v>7</v>
      </c>
      <c r="AL27" s="6">
        <v>8</v>
      </c>
      <c r="AM27" s="1">
        <f t="shared" si="218"/>
        <v>7.7</v>
      </c>
      <c r="AN27" s="6">
        <v>5</v>
      </c>
      <c r="AO27" s="6"/>
      <c r="AP27" s="24">
        <f t="shared" si="162"/>
        <v>6.4</v>
      </c>
      <c r="AQ27" s="10"/>
      <c r="AR27" s="6"/>
      <c r="AS27" s="6">
        <f t="shared" si="163"/>
        <v>0</v>
      </c>
      <c r="AT27" s="6"/>
      <c r="AU27" s="6"/>
      <c r="AV27" s="10">
        <f t="shared" si="164"/>
        <v>0</v>
      </c>
      <c r="AW27" s="56">
        <f t="shared" si="165"/>
        <v>6.35</v>
      </c>
      <c r="AX27" s="6">
        <v>9</v>
      </c>
      <c r="AY27" s="6">
        <v>7</v>
      </c>
      <c r="AZ27" s="6">
        <v>8</v>
      </c>
      <c r="BA27" s="6">
        <v>8</v>
      </c>
      <c r="BB27" s="40">
        <f t="shared" si="80"/>
        <v>8</v>
      </c>
      <c r="BC27" s="6">
        <v>8</v>
      </c>
      <c r="BD27" s="6"/>
      <c r="BE27" s="24">
        <f t="shared" si="166"/>
        <v>8</v>
      </c>
      <c r="BF27" s="10"/>
      <c r="BG27" s="6"/>
      <c r="BH27" s="6">
        <f t="shared" si="167"/>
        <v>0</v>
      </c>
      <c r="BI27" s="6"/>
      <c r="BJ27" s="6"/>
      <c r="BK27" s="10">
        <f t="shared" si="168"/>
        <v>0</v>
      </c>
      <c r="BL27" s="56">
        <f t="shared" si="169"/>
        <v>8</v>
      </c>
      <c r="BM27" s="97">
        <v>5</v>
      </c>
      <c r="BN27" s="97">
        <v>4</v>
      </c>
      <c r="BO27" s="8">
        <f t="shared" si="153"/>
        <v>4.3</v>
      </c>
      <c r="BP27" s="43">
        <v>7.5</v>
      </c>
      <c r="BQ27" s="43"/>
      <c r="BR27" s="24">
        <f t="shared" si="219"/>
        <v>5.9</v>
      </c>
      <c r="BS27" s="10"/>
      <c r="BT27" s="6"/>
      <c r="BU27" s="6">
        <f t="shared" si="220"/>
        <v>0</v>
      </c>
      <c r="BV27" s="6"/>
      <c r="BW27" s="6"/>
      <c r="BX27" s="10">
        <f t="shared" si="103"/>
        <v>0</v>
      </c>
      <c r="BY27" s="56">
        <f t="shared" si="221"/>
        <v>5.9</v>
      </c>
      <c r="BZ27" s="54">
        <v>2</v>
      </c>
      <c r="CA27" s="54"/>
      <c r="CB27" s="54"/>
      <c r="CC27" s="54">
        <v>9</v>
      </c>
      <c r="CD27" s="54">
        <f t="shared" si="170"/>
        <v>6.666666666666667</v>
      </c>
      <c r="CE27" s="54">
        <v>2</v>
      </c>
      <c r="CF27" s="54">
        <v>6</v>
      </c>
      <c r="CG27" s="55">
        <f t="shared" si="171"/>
        <v>6.3</v>
      </c>
      <c r="CH27" s="55"/>
      <c r="CI27" s="54"/>
      <c r="CJ27" s="54">
        <f t="shared" si="172"/>
        <v>0</v>
      </c>
      <c r="CK27" s="54"/>
      <c r="CL27" s="54"/>
      <c r="CM27" s="55">
        <f t="shared" si="173"/>
        <v>0</v>
      </c>
      <c r="CN27" s="55">
        <f t="shared" si="174"/>
        <v>6.3333333333333339</v>
      </c>
      <c r="CO27" s="1">
        <v>8</v>
      </c>
      <c r="CP27" s="1">
        <v>9</v>
      </c>
      <c r="CQ27" s="1">
        <f t="shared" si="175"/>
        <v>8.6666666666666661</v>
      </c>
      <c r="CR27" s="1">
        <v>8</v>
      </c>
      <c r="CS27" s="6"/>
      <c r="CT27" s="24">
        <f t="shared" si="176"/>
        <v>8.3000000000000007</v>
      </c>
      <c r="CU27" s="10"/>
      <c r="CV27" s="6"/>
      <c r="CW27" s="6">
        <f t="shared" si="177"/>
        <v>0</v>
      </c>
      <c r="CX27" s="6"/>
      <c r="CY27" s="6"/>
      <c r="CZ27" s="10">
        <f t="shared" si="178"/>
        <v>0</v>
      </c>
      <c r="DA27" s="56">
        <f t="shared" si="179"/>
        <v>8.3333333333333321</v>
      </c>
      <c r="DB27" s="1">
        <v>7</v>
      </c>
      <c r="DC27" s="1">
        <v>8</v>
      </c>
      <c r="DD27" s="1">
        <f t="shared" si="180"/>
        <v>7.7</v>
      </c>
      <c r="DE27" s="1">
        <v>7.5</v>
      </c>
      <c r="DF27" s="6"/>
      <c r="DG27" s="24">
        <f t="shared" si="181"/>
        <v>7.6</v>
      </c>
      <c r="DH27" s="10"/>
      <c r="DI27" s="6"/>
      <c r="DJ27" s="6">
        <f t="shared" si="182"/>
        <v>0</v>
      </c>
      <c r="DK27" s="6"/>
      <c r="DL27" s="6"/>
      <c r="DM27" s="10">
        <f t="shared" si="183"/>
        <v>0</v>
      </c>
      <c r="DN27" s="56">
        <f t="shared" si="184"/>
        <v>7.6</v>
      </c>
      <c r="DO27" s="1">
        <v>7</v>
      </c>
      <c r="DP27" s="1">
        <v>7</v>
      </c>
      <c r="DQ27" s="1">
        <f>ROUND((DP27*2+DO27)/3,1)</f>
        <v>7</v>
      </c>
      <c r="DR27" s="1">
        <v>7</v>
      </c>
      <c r="DS27" s="6"/>
      <c r="DT27" s="24">
        <f t="shared" si="186"/>
        <v>7</v>
      </c>
      <c r="DU27" s="10"/>
      <c r="DV27" s="6"/>
      <c r="DW27" s="6">
        <f t="shared" si="187"/>
        <v>0</v>
      </c>
      <c r="DX27" s="6"/>
      <c r="DY27" s="6"/>
      <c r="DZ27" s="10">
        <f t="shared" si="188"/>
        <v>0</v>
      </c>
      <c r="EA27" s="56">
        <f t="shared" si="124"/>
        <v>7</v>
      </c>
      <c r="EB27" s="28">
        <v>7</v>
      </c>
      <c r="EC27" s="28">
        <v>5</v>
      </c>
      <c r="ED27" s="47">
        <f t="shared" si="44"/>
        <v>5.666666666666667</v>
      </c>
      <c r="EE27" s="28">
        <v>7</v>
      </c>
      <c r="EF27" s="6"/>
      <c r="EG27" s="24">
        <f t="shared" si="189"/>
        <v>6.3</v>
      </c>
      <c r="EH27" s="10"/>
      <c r="EI27" s="6"/>
      <c r="EJ27" s="6">
        <f t="shared" si="190"/>
        <v>0</v>
      </c>
      <c r="EK27" s="6"/>
      <c r="EL27" s="6"/>
      <c r="EM27" s="10">
        <f t="shared" si="191"/>
        <v>0</v>
      </c>
      <c r="EN27" s="56">
        <f t="shared" si="192"/>
        <v>6.3333333333333339</v>
      </c>
      <c r="EO27" s="3">
        <v>9</v>
      </c>
      <c r="EP27" s="28"/>
      <c r="EQ27" s="3">
        <v>10</v>
      </c>
      <c r="ER27" s="3">
        <f t="shared" si="193"/>
        <v>9.6666666666666661</v>
      </c>
      <c r="ES27" s="3">
        <v>7.5</v>
      </c>
      <c r="ET27" s="43"/>
      <c r="EU27" s="24">
        <f t="shared" si="222"/>
        <v>8.6</v>
      </c>
      <c r="EV27" s="10"/>
      <c r="EW27" s="6"/>
      <c r="EX27" s="6">
        <f t="shared" si="223"/>
        <v>0</v>
      </c>
      <c r="EY27" s="6"/>
      <c r="EZ27" s="6"/>
      <c r="FA27" s="10">
        <f t="shared" si="224"/>
        <v>0</v>
      </c>
      <c r="FB27" s="56">
        <f t="shared" si="132"/>
        <v>8.5833333333333321</v>
      </c>
      <c r="FC27" s="28">
        <v>6</v>
      </c>
      <c r="FD27" s="28">
        <v>5</v>
      </c>
      <c r="FE27" s="6">
        <f t="shared" si="194"/>
        <v>5.3</v>
      </c>
      <c r="FF27" s="6">
        <v>5</v>
      </c>
      <c r="FG27" s="6"/>
      <c r="FH27" s="24">
        <f t="shared" si="195"/>
        <v>5.2</v>
      </c>
      <c r="FI27" s="10"/>
      <c r="FJ27" s="6"/>
      <c r="FK27" s="6">
        <f t="shared" si="196"/>
        <v>0</v>
      </c>
      <c r="FL27" s="6"/>
      <c r="FM27" s="6"/>
      <c r="FN27" s="10">
        <f t="shared" si="197"/>
        <v>0</v>
      </c>
      <c r="FO27" s="56">
        <f t="shared" si="198"/>
        <v>5.15</v>
      </c>
      <c r="FP27" s="28">
        <v>7</v>
      </c>
      <c r="FQ27" s="28">
        <v>7</v>
      </c>
      <c r="FR27" s="6">
        <f t="shared" si="199"/>
        <v>7</v>
      </c>
      <c r="FS27" s="6">
        <v>9</v>
      </c>
      <c r="FT27" s="6"/>
      <c r="FU27" s="24">
        <f t="shared" si="200"/>
        <v>8</v>
      </c>
      <c r="FV27" s="10"/>
      <c r="FW27" s="6"/>
      <c r="FX27" s="6">
        <f t="shared" si="201"/>
        <v>0</v>
      </c>
      <c r="FY27" s="6"/>
      <c r="FZ27" s="6"/>
      <c r="GA27" s="10">
        <f t="shared" si="202"/>
        <v>0</v>
      </c>
      <c r="GB27" s="56">
        <f t="shared" si="203"/>
        <v>8</v>
      </c>
      <c r="GC27" s="1">
        <v>5</v>
      </c>
      <c r="GD27" s="1">
        <v>7</v>
      </c>
      <c r="GE27" s="1">
        <v>9</v>
      </c>
      <c r="GF27" s="68">
        <f t="shared" si="204"/>
        <v>7.5</v>
      </c>
      <c r="GG27" s="1">
        <v>9</v>
      </c>
      <c r="GH27" s="1"/>
      <c r="GI27" s="24">
        <f t="shared" si="205"/>
        <v>8.3000000000000007</v>
      </c>
      <c r="GJ27" s="10"/>
      <c r="GK27" s="6"/>
      <c r="GL27" s="6">
        <f t="shared" si="206"/>
        <v>0</v>
      </c>
      <c r="GM27" s="6"/>
      <c r="GN27" s="6"/>
      <c r="GO27" s="10">
        <f t="shared" si="207"/>
        <v>0</v>
      </c>
      <c r="GP27" s="56">
        <f t="shared" si="208"/>
        <v>8.25</v>
      </c>
      <c r="GQ27" s="1">
        <v>7</v>
      </c>
      <c r="GR27" s="1">
        <v>7</v>
      </c>
      <c r="GS27" s="1">
        <f t="shared" si="225"/>
        <v>7</v>
      </c>
      <c r="GT27" s="3">
        <v>8</v>
      </c>
      <c r="GU27" s="6"/>
      <c r="GV27" s="24">
        <f t="shared" si="209"/>
        <v>7.5</v>
      </c>
      <c r="GW27" s="10"/>
      <c r="GX27" s="6"/>
      <c r="GY27" s="6">
        <f t="shared" si="210"/>
        <v>0</v>
      </c>
      <c r="GZ27" s="6"/>
      <c r="HA27" s="6"/>
      <c r="HB27" s="10">
        <f t="shared" si="211"/>
        <v>0</v>
      </c>
      <c r="HC27" s="56">
        <f t="shared" si="212"/>
        <v>7.5</v>
      </c>
      <c r="HD27" s="28">
        <v>7</v>
      </c>
      <c r="HE27" s="28">
        <v>6</v>
      </c>
      <c r="HF27" s="6">
        <f t="shared" si="213"/>
        <v>6.3</v>
      </c>
      <c r="HG27" s="6">
        <v>7</v>
      </c>
      <c r="HH27" s="6"/>
      <c r="HI27" s="24">
        <f t="shared" si="214"/>
        <v>6.7</v>
      </c>
      <c r="HJ27" s="10"/>
      <c r="HK27" s="6"/>
      <c r="HL27" s="6">
        <f t="shared" si="215"/>
        <v>0</v>
      </c>
      <c r="HM27" s="6"/>
      <c r="HN27" s="6"/>
      <c r="HO27" s="10">
        <f t="shared" si="216"/>
        <v>0</v>
      </c>
      <c r="HP27" s="56">
        <f t="shared" si="217"/>
        <v>6.65</v>
      </c>
      <c r="HQ27" s="2">
        <f t="shared" si="78"/>
        <v>7.1</v>
      </c>
      <c r="HR27" s="83" t="str">
        <f t="shared" si="79"/>
        <v>KHÁ</v>
      </c>
    </row>
    <row r="28" spans="1:226" s="113" customFormat="1" ht="18.75" customHeight="1">
      <c r="A28" s="25">
        <v>19</v>
      </c>
      <c r="B28" s="171" t="s">
        <v>84</v>
      </c>
      <c r="C28" s="123" t="s">
        <v>93</v>
      </c>
      <c r="D28" s="123" t="str">
        <f t="shared" si="0"/>
        <v>123DC2631</v>
      </c>
      <c r="E28" s="150" t="s">
        <v>401</v>
      </c>
      <c r="F28" s="151" t="s">
        <v>402</v>
      </c>
      <c r="G28" s="154" t="s">
        <v>403</v>
      </c>
      <c r="H28" s="28">
        <v>7</v>
      </c>
      <c r="I28" s="6">
        <v>7</v>
      </c>
      <c r="J28" s="6">
        <v>6</v>
      </c>
      <c r="K28" s="6">
        <v>7</v>
      </c>
      <c r="L28" s="5">
        <f t="shared" si="82"/>
        <v>6.7</v>
      </c>
      <c r="M28" s="6">
        <v>6</v>
      </c>
      <c r="N28" s="6"/>
      <c r="O28" s="24">
        <f t="shared" si="154"/>
        <v>6.4</v>
      </c>
      <c r="P28" s="10"/>
      <c r="Q28" s="6"/>
      <c r="R28" s="6">
        <f t="shared" si="155"/>
        <v>0</v>
      </c>
      <c r="S28" s="6"/>
      <c r="T28" s="6"/>
      <c r="U28" s="10">
        <f t="shared" si="156"/>
        <v>0</v>
      </c>
      <c r="V28" s="56">
        <f t="shared" si="157"/>
        <v>6.35</v>
      </c>
      <c r="W28" s="6">
        <v>7</v>
      </c>
      <c r="X28" s="6">
        <v>5</v>
      </c>
      <c r="Y28" s="6">
        <f t="shared" si="87"/>
        <v>5.7</v>
      </c>
      <c r="Z28" s="6">
        <v>5</v>
      </c>
      <c r="AA28" s="6"/>
      <c r="AB28" s="24">
        <f t="shared" si="158"/>
        <v>5.4</v>
      </c>
      <c r="AC28" s="10"/>
      <c r="AD28" s="6"/>
      <c r="AE28" s="6">
        <f t="shared" si="159"/>
        <v>0</v>
      </c>
      <c r="AF28" s="6"/>
      <c r="AG28" s="6"/>
      <c r="AH28" s="10">
        <f t="shared" si="160"/>
        <v>0</v>
      </c>
      <c r="AI28" s="56">
        <f t="shared" si="161"/>
        <v>5.35</v>
      </c>
      <c r="AJ28" s="6"/>
      <c r="AK28" s="6">
        <v>9</v>
      </c>
      <c r="AL28" s="6">
        <v>9</v>
      </c>
      <c r="AM28" s="1">
        <f t="shared" si="218"/>
        <v>9</v>
      </c>
      <c r="AN28" s="6">
        <v>7</v>
      </c>
      <c r="AO28" s="6"/>
      <c r="AP28" s="24">
        <f t="shared" si="162"/>
        <v>8</v>
      </c>
      <c r="AQ28" s="10"/>
      <c r="AR28" s="6"/>
      <c r="AS28" s="6">
        <f t="shared" si="163"/>
        <v>0</v>
      </c>
      <c r="AT28" s="6"/>
      <c r="AU28" s="6"/>
      <c r="AV28" s="10">
        <f t="shared" si="164"/>
        <v>0</v>
      </c>
      <c r="AW28" s="56">
        <f t="shared" si="165"/>
        <v>8</v>
      </c>
      <c r="AX28" s="6">
        <v>8</v>
      </c>
      <c r="AY28" s="6">
        <v>9</v>
      </c>
      <c r="AZ28" s="6">
        <v>8</v>
      </c>
      <c r="BA28" s="6">
        <v>10</v>
      </c>
      <c r="BB28" s="40">
        <f t="shared" si="80"/>
        <v>8.8000000000000007</v>
      </c>
      <c r="BC28" s="6">
        <v>8</v>
      </c>
      <c r="BD28" s="6"/>
      <c r="BE28" s="24">
        <f t="shared" si="166"/>
        <v>8.4</v>
      </c>
      <c r="BF28" s="10"/>
      <c r="BG28" s="6"/>
      <c r="BH28" s="6">
        <f t="shared" si="167"/>
        <v>0</v>
      </c>
      <c r="BI28" s="6"/>
      <c r="BJ28" s="6"/>
      <c r="BK28" s="10">
        <f t="shared" si="168"/>
        <v>0</v>
      </c>
      <c r="BL28" s="56">
        <f t="shared" si="169"/>
        <v>8.4</v>
      </c>
      <c r="BM28" s="97">
        <v>8</v>
      </c>
      <c r="BN28" s="97">
        <v>9</v>
      </c>
      <c r="BO28" s="8">
        <f t="shared" si="153"/>
        <v>8.6999999999999993</v>
      </c>
      <c r="BP28" s="43">
        <v>9.5</v>
      </c>
      <c r="BQ28" s="43"/>
      <c r="BR28" s="24">
        <f t="shared" si="219"/>
        <v>9.1</v>
      </c>
      <c r="BS28" s="10"/>
      <c r="BT28" s="6"/>
      <c r="BU28" s="6">
        <f t="shared" si="220"/>
        <v>0</v>
      </c>
      <c r="BV28" s="6"/>
      <c r="BW28" s="6"/>
      <c r="BX28" s="10">
        <f t="shared" si="103"/>
        <v>0</v>
      </c>
      <c r="BY28" s="56">
        <f t="shared" si="221"/>
        <v>9.1</v>
      </c>
      <c r="BZ28" s="54">
        <v>5</v>
      </c>
      <c r="CA28" s="54"/>
      <c r="CB28" s="54"/>
      <c r="CC28" s="54">
        <v>6</v>
      </c>
      <c r="CD28" s="54">
        <f t="shared" si="170"/>
        <v>5.666666666666667</v>
      </c>
      <c r="CE28" s="54">
        <v>3</v>
      </c>
      <c r="CF28" s="54">
        <v>5</v>
      </c>
      <c r="CG28" s="55">
        <f t="shared" si="171"/>
        <v>5.3</v>
      </c>
      <c r="CH28" s="55"/>
      <c r="CI28" s="54"/>
      <c r="CJ28" s="54">
        <f t="shared" si="172"/>
        <v>0</v>
      </c>
      <c r="CK28" s="54"/>
      <c r="CL28" s="54"/>
      <c r="CM28" s="55">
        <f t="shared" si="173"/>
        <v>0</v>
      </c>
      <c r="CN28" s="55">
        <f t="shared" si="174"/>
        <v>5.3333333333333339</v>
      </c>
      <c r="CO28" s="1">
        <v>9</v>
      </c>
      <c r="CP28" s="1">
        <v>10</v>
      </c>
      <c r="CQ28" s="1">
        <f t="shared" si="175"/>
        <v>9.6666666666666661</v>
      </c>
      <c r="CR28" s="1">
        <v>7</v>
      </c>
      <c r="CS28" s="6"/>
      <c r="CT28" s="24">
        <f t="shared" si="176"/>
        <v>8.3000000000000007</v>
      </c>
      <c r="CU28" s="10"/>
      <c r="CV28" s="6"/>
      <c r="CW28" s="6">
        <f t="shared" si="177"/>
        <v>0</v>
      </c>
      <c r="CX28" s="6"/>
      <c r="CY28" s="6"/>
      <c r="CZ28" s="10">
        <f t="shared" si="178"/>
        <v>0</v>
      </c>
      <c r="DA28" s="56">
        <f t="shared" si="179"/>
        <v>8.3333333333333321</v>
      </c>
      <c r="DB28" s="1">
        <v>8</v>
      </c>
      <c r="DC28" s="1">
        <v>8</v>
      </c>
      <c r="DD28" s="1">
        <f t="shared" si="180"/>
        <v>8</v>
      </c>
      <c r="DE28" s="1">
        <v>9</v>
      </c>
      <c r="DF28" s="6"/>
      <c r="DG28" s="24">
        <f t="shared" si="181"/>
        <v>8.5</v>
      </c>
      <c r="DH28" s="10"/>
      <c r="DI28" s="6"/>
      <c r="DJ28" s="6">
        <f t="shared" si="182"/>
        <v>0</v>
      </c>
      <c r="DK28" s="6"/>
      <c r="DL28" s="6"/>
      <c r="DM28" s="10">
        <f t="shared" si="183"/>
        <v>0</v>
      </c>
      <c r="DN28" s="56">
        <f t="shared" si="184"/>
        <v>8.5</v>
      </c>
      <c r="DO28" s="28">
        <v>7</v>
      </c>
      <c r="DP28" s="28">
        <v>7</v>
      </c>
      <c r="DQ28" s="1">
        <f t="shared" ref="DQ28:DQ33" si="226">ROUND((DP28*2+DO28)/3,1)</f>
        <v>7</v>
      </c>
      <c r="DR28" s="6">
        <v>7</v>
      </c>
      <c r="DS28" s="6"/>
      <c r="DT28" s="24">
        <f t="shared" si="186"/>
        <v>7</v>
      </c>
      <c r="DU28" s="10"/>
      <c r="DV28" s="6"/>
      <c r="DW28" s="6">
        <f t="shared" si="187"/>
        <v>0</v>
      </c>
      <c r="DX28" s="6"/>
      <c r="DY28" s="6"/>
      <c r="DZ28" s="10">
        <f t="shared" si="188"/>
        <v>0</v>
      </c>
      <c r="EA28" s="56">
        <f t="shared" si="124"/>
        <v>7</v>
      </c>
      <c r="EB28" s="28">
        <v>7</v>
      </c>
      <c r="EC28" s="28">
        <v>5</v>
      </c>
      <c r="ED28" s="47">
        <f t="shared" si="44"/>
        <v>5.666666666666667</v>
      </c>
      <c r="EE28" s="28">
        <v>8</v>
      </c>
      <c r="EF28" s="6"/>
      <c r="EG28" s="24">
        <f t="shared" si="189"/>
        <v>6.8</v>
      </c>
      <c r="EH28" s="10"/>
      <c r="EI28" s="6"/>
      <c r="EJ28" s="6">
        <f t="shared" si="190"/>
        <v>0</v>
      </c>
      <c r="EK28" s="6"/>
      <c r="EL28" s="6"/>
      <c r="EM28" s="10">
        <f t="shared" si="191"/>
        <v>0</v>
      </c>
      <c r="EN28" s="56">
        <f t="shared" si="192"/>
        <v>6.8333333333333339</v>
      </c>
      <c r="EO28" s="3">
        <v>9</v>
      </c>
      <c r="EP28" s="28"/>
      <c r="EQ28" s="3">
        <v>10</v>
      </c>
      <c r="ER28" s="3">
        <f t="shared" si="193"/>
        <v>9.6666666666666661</v>
      </c>
      <c r="ES28" s="3">
        <v>8</v>
      </c>
      <c r="ET28" s="43"/>
      <c r="EU28" s="24">
        <f t="shared" si="222"/>
        <v>8.8000000000000007</v>
      </c>
      <c r="EV28" s="10"/>
      <c r="EW28" s="6"/>
      <c r="EX28" s="6">
        <f t="shared" si="223"/>
        <v>0</v>
      </c>
      <c r="EY28" s="6"/>
      <c r="EZ28" s="6"/>
      <c r="FA28" s="10">
        <f t="shared" si="224"/>
        <v>0</v>
      </c>
      <c r="FB28" s="56">
        <f t="shared" si="132"/>
        <v>8.8333333333333321</v>
      </c>
      <c r="FC28" s="28">
        <v>6</v>
      </c>
      <c r="FD28" s="28">
        <v>8</v>
      </c>
      <c r="FE28" s="6">
        <f t="shared" si="194"/>
        <v>7.3</v>
      </c>
      <c r="FF28" s="6">
        <v>7</v>
      </c>
      <c r="FG28" s="6"/>
      <c r="FH28" s="24">
        <f t="shared" si="195"/>
        <v>7.2</v>
      </c>
      <c r="FI28" s="10"/>
      <c r="FJ28" s="6"/>
      <c r="FK28" s="6">
        <f t="shared" si="196"/>
        <v>0</v>
      </c>
      <c r="FL28" s="6"/>
      <c r="FM28" s="6"/>
      <c r="FN28" s="10">
        <f t="shared" si="197"/>
        <v>0</v>
      </c>
      <c r="FO28" s="56">
        <f t="shared" si="198"/>
        <v>7.15</v>
      </c>
      <c r="FP28" s="28">
        <v>8</v>
      </c>
      <c r="FQ28" s="28">
        <v>7</v>
      </c>
      <c r="FR28" s="6">
        <f t="shared" si="199"/>
        <v>7.3</v>
      </c>
      <c r="FS28" s="6">
        <v>8</v>
      </c>
      <c r="FT28" s="6"/>
      <c r="FU28" s="24">
        <f t="shared" si="200"/>
        <v>7.7</v>
      </c>
      <c r="FV28" s="10"/>
      <c r="FW28" s="6"/>
      <c r="FX28" s="6">
        <f t="shared" si="201"/>
        <v>0</v>
      </c>
      <c r="FY28" s="6"/>
      <c r="FZ28" s="6"/>
      <c r="GA28" s="10">
        <f t="shared" si="202"/>
        <v>0</v>
      </c>
      <c r="GB28" s="56">
        <f t="shared" si="203"/>
        <v>7.65</v>
      </c>
      <c r="GC28" s="1">
        <v>7</v>
      </c>
      <c r="GD28" s="1">
        <v>9</v>
      </c>
      <c r="GE28" s="1">
        <v>7</v>
      </c>
      <c r="GF28" s="68">
        <f t="shared" si="204"/>
        <v>7.5</v>
      </c>
      <c r="GG28" s="1">
        <v>9</v>
      </c>
      <c r="GH28" s="1"/>
      <c r="GI28" s="24">
        <f t="shared" si="205"/>
        <v>8.3000000000000007</v>
      </c>
      <c r="GJ28" s="10"/>
      <c r="GK28" s="6"/>
      <c r="GL28" s="6">
        <f t="shared" si="206"/>
        <v>0</v>
      </c>
      <c r="GM28" s="6"/>
      <c r="GN28" s="6"/>
      <c r="GO28" s="10">
        <f t="shared" si="207"/>
        <v>0</v>
      </c>
      <c r="GP28" s="56">
        <f t="shared" si="208"/>
        <v>8.25</v>
      </c>
      <c r="GQ28" s="1">
        <v>7</v>
      </c>
      <c r="GR28" s="1">
        <v>7</v>
      </c>
      <c r="GS28" s="1">
        <f t="shared" si="225"/>
        <v>7</v>
      </c>
      <c r="GT28" s="3">
        <v>8</v>
      </c>
      <c r="GU28" s="6"/>
      <c r="GV28" s="24">
        <f t="shared" si="209"/>
        <v>7.5</v>
      </c>
      <c r="GW28" s="10"/>
      <c r="GX28" s="6"/>
      <c r="GY28" s="6">
        <f t="shared" si="210"/>
        <v>0</v>
      </c>
      <c r="GZ28" s="6"/>
      <c r="HA28" s="6"/>
      <c r="HB28" s="10">
        <f t="shared" si="211"/>
        <v>0</v>
      </c>
      <c r="HC28" s="56">
        <f t="shared" si="212"/>
        <v>7.5</v>
      </c>
      <c r="HD28" s="28">
        <v>7</v>
      </c>
      <c r="HE28" s="28">
        <v>8</v>
      </c>
      <c r="HF28" s="6">
        <f t="shared" si="213"/>
        <v>7.7</v>
      </c>
      <c r="HG28" s="6">
        <v>7</v>
      </c>
      <c r="HH28" s="6"/>
      <c r="HI28" s="24">
        <f t="shared" si="214"/>
        <v>7.4</v>
      </c>
      <c r="HJ28" s="10"/>
      <c r="HK28" s="6"/>
      <c r="HL28" s="6">
        <f t="shared" si="215"/>
        <v>0</v>
      </c>
      <c r="HM28" s="6"/>
      <c r="HN28" s="6"/>
      <c r="HO28" s="10">
        <f t="shared" si="216"/>
        <v>0</v>
      </c>
      <c r="HP28" s="56">
        <f t="shared" si="217"/>
        <v>7.35</v>
      </c>
      <c r="HQ28" s="2">
        <f t="shared" si="78"/>
        <v>7.6</v>
      </c>
      <c r="HR28" s="83" t="str">
        <f t="shared" si="79"/>
        <v>KHÁ</v>
      </c>
    </row>
    <row r="29" spans="1:226" s="113" customFormat="1" ht="18.75" customHeight="1">
      <c r="A29" s="25">
        <v>20</v>
      </c>
      <c r="B29" s="171" t="s">
        <v>84</v>
      </c>
      <c r="C29" s="123" t="s">
        <v>94</v>
      </c>
      <c r="D29" s="123" t="str">
        <f t="shared" ref="D29:D33" si="227">B29&amp;C29</f>
        <v>123DC2634</v>
      </c>
      <c r="E29" s="150" t="s">
        <v>404</v>
      </c>
      <c r="F29" s="151" t="s">
        <v>405</v>
      </c>
      <c r="G29" s="153">
        <v>32752</v>
      </c>
      <c r="H29" s="28">
        <v>7</v>
      </c>
      <c r="I29" s="6">
        <v>7</v>
      </c>
      <c r="J29" s="6">
        <v>7</v>
      </c>
      <c r="K29" s="6">
        <v>6</v>
      </c>
      <c r="L29" s="5">
        <f t="shared" si="82"/>
        <v>6.7</v>
      </c>
      <c r="M29" s="6">
        <v>6</v>
      </c>
      <c r="N29" s="6"/>
      <c r="O29" s="24">
        <f t="shared" si="154"/>
        <v>6.4</v>
      </c>
      <c r="P29" s="10"/>
      <c r="Q29" s="6"/>
      <c r="R29" s="6">
        <f t="shared" si="155"/>
        <v>0</v>
      </c>
      <c r="S29" s="6"/>
      <c r="T29" s="6"/>
      <c r="U29" s="10">
        <f t="shared" si="156"/>
        <v>0</v>
      </c>
      <c r="V29" s="56">
        <f t="shared" si="157"/>
        <v>6.35</v>
      </c>
      <c r="W29" s="6">
        <v>8</v>
      </c>
      <c r="X29" s="6">
        <v>5</v>
      </c>
      <c r="Y29" s="6">
        <f t="shared" si="87"/>
        <v>6</v>
      </c>
      <c r="Z29" s="6">
        <v>4</v>
      </c>
      <c r="AA29" s="6"/>
      <c r="AB29" s="24">
        <f t="shared" si="158"/>
        <v>5</v>
      </c>
      <c r="AC29" s="10"/>
      <c r="AD29" s="6"/>
      <c r="AE29" s="6">
        <f t="shared" si="159"/>
        <v>0</v>
      </c>
      <c r="AF29" s="6"/>
      <c r="AG29" s="6"/>
      <c r="AH29" s="10">
        <f t="shared" si="160"/>
        <v>0</v>
      </c>
      <c r="AI29" s="56">
        <f t="shared" si="161"/>
        <v>5</v>
      </c>
      <c r="AJ29" s="6"/>
      <c r="AK29" s="6"/>
      <c r="AL29" s="6"/>
      <c r="AM29" s="1"/>
      <c r="AN29" s="6"/>
      <c r="AO29" s="6"/>
      <c r="AP29" s="24">
        <f t="shared" si="162"/>
        <v>0</v>
      </c>
      <c r="AQ29" s="10"/>
      <c r="AR29" s="6"/>
      <c r="AS29" s="6">
        <f t="shared" si="163"/>
        <v>0</v>
      </c>
      <c r="AT29" s="6"/>
      <c r="AU29" s="6"/>
      <c r="AV29" s="10">
        <f t="shared" si="164"/>
        <v>0</v>
      </c>
      <c r="AW29" s="56">
        <f t="shared" si="165"/>
        <v>0</v>
      </c>
      <c r="AX29" s="6">
        <v>6</v>
      </c>
      <c r="AY29" s="6">
        <v>8</v>
      </c>
      <c r="AZ29" s="6">
        <v>7</v>
      </c>
      <c r="BA29" s="6">
        <v>5</v>
      </c>
      <c r="BB29" s="40">
        <f t="shared" si="80"/>
        <v>6.3</v>
      </c>
      <c r="BC29" s="6">
        <v>7</v>
      </c>
      <c r="BD29" s="6"/>
      <c r="BE29" s="24">
        <f t="shared" si="166"/>
        <v>6.7</v>
      </c>
      <c r="BF29" s="10"/>
      <c r="BG29" s="6"/>
      <c r="BH29" s="6">
        <f t="shared" si="167"/>
        <v>0</v>
      </c>
      <c r="BI29" s="6"/>
      <c r="BJ29" s="6"/>
      <c r="BK29" s="10">
        <f t="shared" si="168"/>
        <v>0</v>
      </c>
      <c r="BL29" s="56">
        <f t="shared" si="169"/>
        <v>6.65</v>
      </c>
      <c r="BM29" s="63">
        <v>3</v>
      </c>
      <c r="BN29" s="63">
        <v>2</v>
      </c>
      <c r="BO29" s="57">
        <f t="shared" si="153"/>
        <v>2.2999999999999998</v>
      </c>
      <c r="BP29" s="64">
        <v>5</v>
      </c>
      <c r="BQ29" s="64">
        <v>8</v>
      </c>
      <c r="BR29" s="55">
        <f t="shared" si="219"/>
        <v>5.2</v>
      </c>
      <c r="BS29" s="55"/>
      <c r="BT29" s="54"/>
      <c r="BU29" s="54">
        <f t="shared" si="220"/>
        <v>0</v>
      </c>
      <c r="BV29" s="54"/>
      <c r="BW29" s="54"/>
      <c r="BX29" s="55">
        <f t="shared" si="103"/>
        <v>0</v>
      </c>
      <c r="BY29" s="55">
        <f t="shared" si="221"/>
        <v>5.15</v>
      </c>
      <c r="BZ29" s="54">
        <v>8</v>
      </c>
      <c r="CA29" s="54"/>
      <c r="CB29" s="54"/>
      <c r="CC29" s="54">
        <v>5</v>
      </c>
      <c r="CD29" s="54">
        <f t="shared" si="170"/>
        <v>6</v>
      </c>
      <c r="CE29" s="54">
        <v>2</v>
      </c>
      <c r="CF29" s="54">
        <v>1</v>
      </c>
      <c r="CG29" s="55">
        <f t="shared" si="171"/>
        <v>4</v>
      </c>
      <c r="CH29" s="10"/>
      <c r="CI29" s="6"/>
      <c r="CJ29" s="6">
        <f t="shared" si="172"/>
        <v>0</v>
      </c>
      <c r="CK29" s="6"/>
      <c r="CL29" s="6"/>
      <c r="CM29" s="10">
        <f t="shared" si="173"/>
        <v>0</v>
      </c>
      <c r="CN29" s="55">
        <f t="shared" si="174"/>
        <v>4</v>
      </c>
      <c r="CO29" s="1">
        <v>4</v>
      </c>
      <c r="CP29" s="1">
        <v>6</v>
      </c>
      <c r="CQ29" s="1">
        <f t="shared" si="175"/>
        <v>5.333333333333333</v>
      </c>
      <c r="CR29" s="1">
        <v>5</v>
      </c>
      <c r="CS29" s="6"/>
      <c r="CT29" s="24">
        <f t="shared" si="176"/>
        <v>5.2</v>
      </c>
      <c r="CU29" s="10"/>
      <c r="CV29" s="6"/>
      <c r="CW29" s="6">
        <f t="shared" si="177"/>
        <v>0</v>
      </c>
      <c r="CX29" s="6"/>
      <c r="CY29" s="6"/>
      <c r="CZ29" s="10">
        <f t="shared" si="178"/>
        <v>0</v>
      </c>
      <c r="DA29" s="56">
        <f t="shared" si="179"/>
        <v>5.1666666666666661</v>
      </c>
      <c r="DB29" s="1">
        <v>8</v>
      </c>
      <c r="DC29" s="1">
        <v>7</v>
      </c>
      <c r="DD29" s="1">
        <f t="shared" si="180"/>
        <v>7.3</v>
      </c>
      <c r="DE29" s="1">
        <v>4</v>
      </c>
      <c r="DF29" s="6"/>
      <c r="DG29" s="24">
        <f t="shared" si="181"/>
        <v>5.7</v>
      </c>
      <c r="DH29" s="10"/>
      <c r="DI29" s="6"/>
      <c r="DJ29" s="6">
        <f t="shared" si="182"/>
        <v>0</v>
      </c>
      <c r="DK29" s="6"/>
      <c r="DL29" s="6"/>
      <c r="DM29" s="10">
        <f t="shared" si="183"/>
        <v>0</v>
      </c>
      <c r="DN29" s="56">
        <f t="shared" si="184"/>
        <v>5.65</v>
      </c>
      <c r="DO29" s="28">
        <v>7</v>
      </c>
      <c r="DP29" s="28">
        <v>8</v>
      </c>
      <c r="DQ29" s="1">
        <f t="shared" si="226"/>
        <v>7.7</v>
      </c>
      <c r="DR29" s="6">
        <v>9</v>
      </c>
      <c r="DS29" s="6"/>
      <c r="DT29" s="24">
        <f t="shared" si="186"/>
        <v>8.4</v>
      </c>
      <c r="DU29" s="10"/>
      <c r="DV29" s="6"/>
      <c r="DW29" s="6">
        <f t="shared" si="187"/>
        <v>0</v>
      </c>
      <c r="DX29" s="6"/>
      <c r="DY29" s="6"/>
      <c r="DZ29" s="10">
        <f t="shared" si="188"/>
        <v>0</v>
      </c>
      <c r="EA29" s="56">
        <f t="shared" si="124"/>
        <v>8.35</v>
      </c>
      <c r="EB29" s="28">
        <v>6</v>
      </c>
      <c r="EC29" s="28">
        <v>7</v>
      </c>
      <c r="ED29" s="47">
        <f t="shared" ref="ED29:ED33" si="228">(EC29*2+EB29)/3</f>
        <v>6.666666666666667</v>
      </c>
      <c r="EE29" s="28">
        <v>7</v>
      </c>
      <c r="EF29" s="6"/>
      <c r="EG29" s="24">
        <f t="shared" si="189"/>
        <v>6.8</v>
      </c>
      <c r="EH29" s="10"/>
      <c r="EI29" s="6"/>
      <c r="EJ29" s="6">
        <f t="shared" si="190"/>
        <v>0</v>
      </c>
      <c r="EK29" s="6"/>
      <c r="EL29" s="6"/>
      <c r="EM29" s="10">
        <f t="shared" si="191"/>
        <v>0</v>
      </c>
      <c r="EN29" s="56">
        <f t="shared" si="192"/>
        <v>6.8333333333333339</v>
      </c>
      <c r="EO29" s="3">
        <v>9</v>
      </c>
      <c r="EP29" s="28"/>
      <c r="EQ29" s="3">
        <v>7</v>
      </c>
      <c r="ER29" s="3">
        <f t="shared" si="193"/>
        <v>7.666666666666667</v>
      </c>
      <c r="ES29" s="3">
        <v>5</v>
      </c>
      <c r="ET29" s="43"/>
      <c r="EU29" s="24">
        <f t="shared" si="222"/>
        <v>6.3</v>
      </c>
      <c r="EV29" s="10"/>
      <c r="EW29" s="6"/>
      <c r="EX29" s="6">
        <f t="shared" si="223"/>
        <v>0</v>
      </c>
      <c r="EY29" s="6"/>
      <c r="EZ29" s="6"/>
      <c r="FA29" s="10">
        <f t="shared" si="224"/>
        <v>0</v>
      </c>
      <c r="FB29" s="56">
        <f t="shared" si="132"/>
        <v>6.3333333333333339</v>
      </c>
      <c r="FC29" s="28">
        <v>7</v>
      </c>
      <c r="FD29" s="28">
        <v>7</v>
      </c>
      <c r="FE29" s="6">
        <f t="shared" si="194"/>
        <v>7</v>
      </c>
      <c r="FF29" s="6">
        <v>4</v>
      </c>
      <c r="FG29" s="6"/>
      <c r="FH29" s="24">
        <f t="shared" si="195"/>
        <v>5.5</v>
      </c>
      <c r="FI29" s="10"/>
      <c r="FJ29" s="6"/>
      <c r="FK29" s="6">
        <f t="shared" si="196"/>
        <v>0</v>
      </c>
      <c r="FL29" s="6"/>
      <c r="FM29" s="6"/>
      <c r="FN29" s="10">
        <f t="shared" si="197"/>
        <v>0</v>
      </c>
      <c r="FO29" s="56">
        <f t="shared" si="198"/>
        <v>5.5</v>
      </c>
      <c r="FP29" s="28">
        <v>7</v>
      </c>
      <c r="FQ29" s="28">
        <v>7</v>
      </c>
      <c r="FR29" s="6">
        <f t="shared" si="199"/>
        <v>7</v>
      </c>
      <c r="FS29" s="6">
        <v>6.5</v>
      </c>
      <c r="FT29" s="6"/>
      <c r="FU29" s="24">
        <f t="shared" si="200"/>
        <v>6.8</v>
      </c>
      <c r="FV29" s="10"/>
      <c r="FW29" s="6"/>
      <c r="FX29" s="6">
        <f t="shared" si="201"/>
        <v>0</v>
      </c>
      <c r="FY29" s="6"/>
      <c r="FZ29" s="6"/>
      <c r="GA29" s="10">
        <f t="shared" si="202"/>
        <v>0</v>
      </c>
      <c r="GB29" s="56">
        <f t="shared" si="203"/>
        <v>6.75</v>
      </c>
      <c r="GC29" s="1">
        <v>4</v>
      </c>
      <c r="GD29" s="1">
        <v>9</v>
      </c>
      <c r="GE29" s="1">
        <v>7</v>
      </c>
      <c r="GF29" s="68">
        <f t="shared" ref="GF29:GF33" si="229">(GE29*2+GD29+GC29)/4</f>
        <v>6.75</v>
      </c>
      <c r="GG29" s="1">
        <v>5</v>
      </c>
      <c r="GH29" s="1"/>
      <c r="GI29" s="24">
        <f t="shared" si="205"/>
        <v>5.9</v>
      </c>
      <c r="GJ29" s="10"/>
      <c r="GK29" s="6"/>
      <c r="GL29" s="6">
        <f t="shared" si="206"/>
        <v>0</v>
      </c>
      <c r="GM29" s="6"/>
      <c r="GN29" s="6"/>
      <c r="GO29" s="10">
        <f t="shared" si="207"/>
        <v>0</v>
      </c>
      <c r="GP29" s="56">
        <f t="shared" si="208"/>
        <v>5.875</v>
      </c>
      <c r="GQ29" s="1">
        <v>7</v>
      </c>
      <c r="GR29" s="1">
        <v>6</v>
      </c>
      <c r="GS29" s="1">
        <f t="shared" si="225"/>
        <v>6.333333333333333</v>
      </c>
      <c r="GT29" s="3">
        <v>8</v>
      </c>
      <c r="GU29" s="6"/>
      <c r="GV29" s="24">
        <f t="shared" si="209"/>
        <v>7.2</v>
      </c>
      <c r="GW29" s="10"/>
      <c r="GX29" s="6"/>
      <c r="GY29" s="6">
        <f t="shared" si="210"/>
        <v>0</v>
      </c>
      <c r="GZ29" s="6"/>
      <c r="HA29" s="6"/>
      <c r="HB29" s="10">
        <f t="shared" si="211"/>
        <v>0</v>
      </c>
      <c r="HC29" s="56">
        <f t="shared" si="212"/>
        <v>7.1666666666666661</v>
      </c>
      <c r="HD29" s="28">
        <v>8</v>
      </c>
      <c r="HE29" s="28">
        <v>8</v>
      </c>
      <c r="HF29" s="6">
        <f t="shared" si="213"/>
        <v>8</v>
      </c>
      <c r="HG29" s="6">
        <v>8</v>
      </c>
      <c r="HH29" s="6"/>
      <c r="HI29" s="24">
        <f t="shared" si="214"/>
        <v>8</v>
      </c>
      <c r="HJ29" s="10"/>
      <c r="HK29" s="6"/>
      <c r="HL29" s="6">
        <f t="shared" si="215"/>
        <v>0</v>
      </c>
      <c r="HM29" s="6"/>
      <c r="HN29" s="6"/>
      <c r="HO29" s="10">
        <f t="shared" si="216"/>
        <v>0</v>
      </c>
      <c r="HP29" s="56">
        <f t="shared" si="217"/>
        <v>8</v>
      </c>
      <c r="HQ29" s="2">
        <f t="shared" ref="HQ29:HQ33" si="230">ROUND((V29*$V$6+AI29*$AI$6+AW29*$AW$6+BL29*$BL$6+BY29*$BY$6+CN29*$CN$6+DA29*$DA$6+DN29*$DN$6+EA29*$EA$6+EN29*$EN$6+FB29*$FB$6+FO29*$FO$6+GB29*$GB$6+GP29*$GP$6+HC29*$HC$6+HP29*$HP$6)/($V$6+$AI$6+$AW$6+$BL$6+$BY$6+$CN$6+$DA$6+$DN$6+$EA$6+$EN$6+$FB$6+$FO$6+$GB$6+$GP$6+$HC$6+$HP$6),1)</f>
        <v>5.9</v>
      </c>
      <c r="HR29" s="83" t="str">
        <f t="shared" ref="HR29:HR33" si="231">IF(HQ29&lt;4,"KÉM",IF(HQ29&lt;=4.9,"YẾU",IF(HQ29&lt;=5.9,"TB",IF(HQ29&lt;=6.9,"TB KHÁ",IF(HQ29&lt;=7.9,"KHÁ",IF(HQ29&lt;=8.9,"GIỎI","XS"))))))</f>
        <v>TB</v>
      </c>
    </row>
    <row r="30" spans="1:226" s="113" customFormat="1" ht="18.75" customHeight="1">
      <c r="A30" s="25">
        <v>21</v>
      </c>
      <c r="B30" s="171" t="s">
        <v>84</v>
      </c>
      <c r="C30" s="123" t="s">
        <v>95</v>
      </c>
      <c r="D30" s="123" t="str">
        <f t="shared" si="227"/>
        <v>123DC2635</v>
      </c>
      <c r="E30" s="150" t="s">
        <v>406</v>
      </c>
      <c r="F30" s="151" t="s">
        <v>175</v>
      </c>
      <c r="G30" s="153" t="s">
        <v>255</v>
      </c>
      <c r="H30" s="28">
        <v>7</v>
      </c>
      <c r="I30" s="6">
        <v>6</v>
      </c>
      <c r="J30" s="6">
        <v>7</v>
      </c>
      <c r="K30" s="6">
        <v>6</v>
      </c>
      <c r="L30" s="5">
        <f t="shared" si="82"/>
        <v>6.5</v>
      </c>
      <c r="M30" s="6">
        <v>6</v>
      </c>
      <c r="N30" s="6"/>
      <c r="O30" s="24">
        <f t="shared" si="154"/>
        <v>6.3</v>
      </c>
      <c r="P30" s="10"/>
      <c r="Q30" s="6"/>
      <c r="R30" s="6">
        <f t="shared" si="155"/>
        <v>0</v>
      </c>
      <c r="S30" s="6"/>
      <c r="T30" s="6"/>
      <c r="U30" s="10">
        <f t="shared" si="156"/>
        <v>0</v>
      </c>
      <c r="V30" s="56">
        <f t="shared" si="157"/>
        <v>6.25</v>
      </c>
      <c r="W30" s="6">
        <v>8</v>
      </c>
      <c r="X30" s="6">
        <v>5</v>
      </c>
      <c r="Y30" s="6">
        <f t="shared" si="87"/>
        <v>6</v>
      </c>
      <c r="Z30" s="6">
        <v>6</v>
      </c>
      <c r="AA30" s="6"/>
      <c r="AB30" s="24">
        <f t="shared" si="158"/>
        <v>6</v>
      </c>
      <c r="AC30" s="10"/>
      <c r="AD30" s="6"/>
      <c r="AE30" s="6">
        <f t="shared" si="159"/>
        <v>0</v>
      </c>
      <c r="AF30" s="6"/>
      <c r="AG30" s="6"/>
      <c r="AH30" s="10">
        <f t="shared" si="160"/>
        <v>0</v>
      </c>
      <c r="AI30" s="56">
        <f t="shared" si="161"/>
        <v>6</v>
      </c>
      <c r="AJ30" s="6"/>
      <c r="AK30" s="6"/>
      <c r="AL30" s="6"/>
      <c r="AM30" s="1"/>
      <c r="AN30" s="6"/>
      <c r="AO30" s="6"/>
      <c r="AP30" s="24">
        <f t="shared" si="162"/>
        <v>0</v>
      </c>
      <c r="AQ30" s="10"/>
      <c r="AR30" s="6"/>
      <c r="AS30" s="6">
        <f t="shared" si="163"/>
        <v>0</v>
      </c>
      <c r="AT30" s="6"/>
      <c r="AU30" s="6"/>
      <c r="AV30" s="10">
        <f t="shared" si="164"/>
        <v>0</v>
      </c>
      <c r="AW30" s="56">
        <f t="shared" si="165"/>
        <v>0</v>
      </c>
      <c r="AX30" s="6">
        <v>7</v>
      </c>
      <c r="AY30" s="6">
        <v>6</v>
      </c>
      <c r="AZ30" s="6">
        <v>7</v>
      </c>
      <c r="BA30" s="6">
        <v>7</v>
      </c>
      <c r="BB30" s="40">
        <f t="shared" si="80"/>
        <v>6.8</v>
      </c>
      <c r="BC30" s="6">
        <v>7</v>
      </c>
      <c r="BD30" s="6"/>
      <c r="BE30" s="24">
        <f t="shared" si="166"/>
        <v>6.9</v>
      </c>
      <c r="BF30" s="10"/>
      <c r="BG30" s="6"/>
      <c r="BH30" s="6">
        <f t="shared" si="167"/>
        <v>0</v>
      </c>
      <c r="BI30" s="6"/>
      <c r="BJ30" s="6"/>
      <c r="BK30" s="10">
        <f t="shared" si="168"/>
        <v>0</v>
      </c>
      <c r="BL30" s="56">
        <f t="shared" si="169"/>
        <v>6.9</v>
      </c>
      <c r="BM30" s="97">
        <v>4</v>
      </c>
      <c r="BN30" s="97">
        <v>4</v>
      </c>
      <c r="BO30" s="8">
        <f t="shared" si="153"/>
        <v>4</v>
      </c>
      <c r="BP30" s="43">
        <v>9</v>
      </c>
      <c r="BQ30" s="43"/>
      <c r="BR30" s="24">
        <f t="shared" si="219"/>
        <v>6.5</v>
      </c>
      <c r="BS30" s="10"/>
      <c r="BT30" s="6"/>
      <c r="BU30" s="6">
        <f t="shared" si="220"/>
        <v>0</v>
      </c>
      <c r="BV30" s="6"/>
      <c r="BW30" s="6"/>
      <c r="BX30" s="10">
        <f t="shared" si="103"/>
        <v>0</v>
      </c>
      <c r="BY30" s="56">
        <f t="shared" si="221"/>
        <v>6.5</v>
      </c>
      <c r="BZ30" s="1">
        <v>6</v>
      </c>
      <c r="CA30" s="1"/>
      <c r="CB30" s="1"/>
      <c r="CC30" s="1">
        <v>9</v>
      </c>
      <c r="CD30" s="1">
        <f t="shared" si="170"/>
        <v>8</v>
      </c>
      <c r="CE30" s="1">
        <v>7</v>
      </c>
      <c r="CF30" s="4"/>
      <c r="CG30" s="24">
        <f t="shared" si="171"/>
        <v>7.5</v>
      </c>
      <c r="CH30" s="10"/>
      <c r="CI30" s="6"/>
      <c r="CJ30" s="6">
        <f t="shared" si="172"/>
        <v>0</v>
      </c>
      <c r="CK30" s="6"/>
      <c r="CL30" s="6"/>
      <c r="CM30" s="10">
        <f t="shared" si="173"/>
        <v>0</v>
      </c>
      <c r="CN30" s="56">
        <f t="shared" si="174"/>
        <v>7.5</v>
      </c>
      <c r="CO30" s="1">
        <v>6</v>
      </c>
      <c r="CP30" s="1">
        <v>5</v>
      </c>
      <c r="CQ30" s="1">
        <f t="shared" si="175"/>
        <v>5.333333333333333</v>
      </c>
      <c r="CR30" s="1">
        <v>5</v>
      </c>
      <c r="CS30" s="6"/>
      <c r="CT30" s="24">
        <f t="shared" si="176"/>
        <v>5.2</v>
      </c>
      <c r="CU30" s="10"/>
      <c r="CV30" s="6"/>
      <c r="CW30" s="6">
        <f t="shared" si="177"/>
        <v>0</v>
      </c>
      <c r="CX30" s="6"/>
      <c r="CY30" s="6"/>
      <c r="CZ30" s="10">
        <f t="shared" si="178"/>
        <v>0</v>
      </c>
      <c r="DA30" s="56">
        <f t="shared" si="179"/>
        <v>5.1666666666666661</v>
      </c>
      <c r="DB30" s="1">
        <v>8</v>
      </c>
      <c r="DC30" s="1">
        <v>8</v>
      </c>
      <c r="DD30" s="1">
        <f t="shared" si="180"/>
        <v>8</v>
      </c>
      <c r="DE30" s="1">
        <v>6.5</v>
      </c>
      <c r="DF30" s="6"/>
      <c r="DG30" s="24">
        <f t="shared" si="181"/>
        <v>7.3</v>
      </c>
      <c r="DH30" s="10"/>
      <c r="DI30" s="6"/>
      <c r="DJ30" s="6">
        <f t="shared" si="182"/>
        <v>0</v>
      </c>
      <c r="DK30" s="6"/>
      <c r="DL30" s="6"/>
      <c r="DM30" s="10">
        <f t="shared" si="183"/>
        <v>0</v>
      </c>
      <c r="DN30" s="56">
        <f t="shared" si="184"/>
        <v>7.25</v>
      </c>
      <c r="DO30" s="28">
        <v>8</v>
      </c>
      <c r="DP30" s="28">
        <v>8</v>
      </c>
      <c r="DQ30" s="1">
        <f t="shared" si="226"/>
        <v>8</v>
      </c>
      <c r="DR30" s="6">
        <v>9</v>
      </c>
      <c r="DS30" s="6"/>
      <c r="DT30" s="24">
        <f t="shared" si="186"/>
        <v>8.5</v>
      </c>
      <c r="DU30" s="10"/>
      <c r="DV30" s="6"/>
      <c r="DW30" s="6">
        <f t="shared" si="187"/>
        <v>0</v>
      </c>
      <c r="DX30" s="6"/>
      <c r="DY30" s="6"/>
      <c r="DZ30" s="10">
        <f t="shared" si="188"/>
        <v>0</v>
      </c>
      <c r="EA30" s="56">
        <f t="shared" si="124"/>
        <v>8.5</v>
      </c>
      <c r="EB30" s="28">
        <v>7</v>
      </c>
      <c r="EC30" s="28">
        <v>5</v>
      </c>
      <c r="ED30" s="47">
        <f t="shared" si="228"/>
        <v>5.666666666666667</v>
      </c>
      <c r="EE30" s="28">
        <v>8</v>
      </c>
      <c r="EF30" s="6"/>
      <c r="EG30" s="24">
        <f t="shared" si="189"/>
        <v>6.8</v>
      </c>
      <c r="EH30" s="10"/>
      <c r="EI30" s="6"/>
      <c r="EJ30" s="6">
        <f t="shared" si="190"/>
        <v>0</v>
      </c>
      <c r="EK30" s="6"/>
      <c r="EL30" s="6"/>
      <c r="EM30" s="10">
        <f t="shared" si="191"/>
        <v>0</v>
      </c>
      <c r="EN30" s="56">
        <f t="shared" si="192"/>
        <v>6.8333333333333339</v>
      </c>
      <c r="EO30" s="3">
        <v>9</v>
      </c>
      <c r="EP30" s="28"/>
      <c r="EQ30" s="3">
        <v>10</v>
      </c>
      <c r="ER30" s="3">
        <f t="shared" si="193"/>
        <v>9.6666666666666661</v>
      </c>
      <c r="ES30" s="3">
        <v>6.5</v>
      </c>
      <c r="ET30" s="43"/>
      <c r="EU30" s="24">
        <f t="shared" si="222"/>
        <v>8.1</v>
      </c>
      <c r="EV30" s="10"/>
      <c r="EW30" s="6"/>
      <c r="EX30" s="6">
        <f t="shared" si="223"/>
        <v>0</v>
      </c>
      <c r="EY30" s="6"/>
      <c r="EZ30" s="6"/>
      <c r="FA30" s="10">
        <f t="shared" si="224"/>
        <v>0</v>
      </c>
      <c r="FB30" s="56">
        <f t="shared" si="132"/>
        <v>8.0833333333333321</v>
      </c>
      <c r="FC30" s="28">
        <v>7</v>
      </c>
      <c r="FD30" s="28">
        <v>6</v>
      </c>
      <c r="FE30" s="6">
        <f t="shared" si="194"/>
        <v>6.3</v>
      </c>
      <c r="FF30" s="6">
        <v>5</v>
      </c>
      <c r="FG30" s="6"/>
      <c r="FH30" s="24">
        <f t="shared" si="195"/>
        <v>5.7</v>
      </c>
      <c r="FI30" s="10"/>
      <c r="FJ30" s="6"/>
      <c r="FK30" s="6">
        <f t="shared" si="196"/>
        <v>0</v>
      </c>
      <c r="FL30" s="6"/>
      <c r="FM30" s="6"/>
      <c r="FN30" s="10">
        <f t="shared" si="197"/>
        <v>0</v>
      </c>
      <c r="FO30" s="56">
        <f t="shared" si="198"/>
        <v>5.65</v>
      </c>
      <c r="FP30" s="28">
        <v>7</v>
      </c>
      <c r="FQ30" s="28">
        <v>9</v>
      </c>
      <c r="FR30" s="6">
        <f t="shared" si="199"/>
        <v>8.3000000000000007</v>
      </c>
      <c r="FS30" s="6">
        <v>9</v>
      </c>
      <c r="FT30" s="6"/>
      <c r="FU30" s="24">
        <f t="shared" si="200"/>
        <v>8.6999999999999993</v>
      </c>
      <c r="FV30" s="10"/>
      <c r="FW30" s="6"/>
      <c r="FX30" s="6">
        <f t="shared" si="201"/>
        <v>0</v>
      </c>
      <c r="FY30" s="6"/>
      <c r="FZ30" s="6"/>
      <c r="GA30" s="10">
        <f t="shared" si="202"/>
        <v>0</v>
      </c>
      <c r="GB30" s="56">
        <f t="shared" si="203"/>
        <v>8.65</v>
      </c>
      <c r="GC30" s="1">
        <v>9</v>
      </c>
      <c r="GD30" s="1">
        <v>9</v>
      </c>
      <c r="GE30" s="1">
        <v>5</v>
      </c>
      <c r="GF30" s="68">
        <f t="shared" si="229"/>
        <v>7</v>
      </c>
      <c r="GG30" s="1">
        <v>8</v>
      </c>
      <c r="GH30" s="1"/>
      <c r="GI30" s="24">
        <f t="shared" si="205"/>
        <v>7.5</v>
      </c>
      <c r="GJ30" s="10"/>
      <c r="GK30" s="6"/>
      <c r="GL30" s="6">
        <f t="shared" si="206"/>
        <v>0</v>
      </c>
      <c r="GM30" s="6"/>
      <c r="GN30" s="6"/>
      <c r="GO30" s="10">
        <f t="shared" si="207"/>
        <v>0</v>
      </c>
      <c r="GP30" s="56">
        <f t="shared" si="208"/>
        <v>7.5</v>
      </c>
      <c r="GQ30" s="1">
        <v>7</v>
      </c>
      <c r="GR30" s="1">
        <v>6</v>
      </c>
      <c r="GS30" s="1">
        <f t="shared" si="225"/>
        <v>6.333333333333333</v>
      </c>
      <c r="GT30" s="3">
        <v>6.5</v>
      </c>
      <c r="GU30" s="10"/>
      <c r="GV30" s="24">
        <f t="shared" si="209"/>
        <v>6.4</v>
      </c>
      <c r="GW30" s="10"/>
      <c r="GX30" s="6"/>
      <c r="GY30" s="6">
        <f t="shared" si="210"/>
        <v>0</v>
      </c>
      <c r="GZ30" s="6"/>
      <c r="HA30" s="6"/>
      <c r="HB30" s="10">
        <f t="shared" si="211"/>
        <v>0</v>
      </c>
      <c r="HC30" s="56">
        <f t="shared" si="212"/>
        <v>6.4166666666666661</v>
      </c>
      <c r="HD30" s="28">
        <v>6</v>
      </c>
      <c r="HE30" s="28">
        <v>8</v>
      </c>
      <c r="HF30" s="6">
        <f t="shared" si="213"/>
        <v>7.3</v>
      </c>
      <c r="HG30" s="6">
        <v>7</v>
      </c>
      <c r="HH30" s="6"/>
      <c r="HI30" s="24">
        <f t="shared" si="214"/>
        <v>7.2</v>
      </c>
      <c r="HJ30" s="10"/>
      <c r="HK30" s="6"/>
      <c r="HL30" s="6">
        <f t="shared" si="215"/>
        <v>0</v>
      </c>
      <c r="HM30" s="6"/>
      <c r="HN30" s="6"/>
      <c r="HO30" s="10">
        <f t="shared" si="216"/>
        <v>0</v>
      </c>
      <c r="HP30" s="56">
        <f t="shared" si="217"/>
        <v>7.15</v>
      </c>
      <c r="HQ30" s="2">
        <f t="shared" si="230"/>
        <v>6.6</v>
      </c>
      <c r="HR30" s="83" t="str">
        <f t="shared" si="231"/>
        <v>TB KHÁ</v>
      </c>
    </row>
    <row r="31" spans="1:226" s="113" customFormat="1" ht="18.75" customHeight="1">
      <c r="A31" s="25">
        <v>22</v>
      </c>
      <c r="B31" s="171" t="s">
        <v>84</v>
      </c>
      <c r="C31" s="123" t="s">
        <v>96</v>
      </c>
      <c r="D31" s="123" t="str">
        <f t="shared" si="227"/>
        <v>123DC2637</v>
      </c>
      <c r="E31" s="150" t="s">
        <v>407</v>
      </c>
      <c r="F31" s="151" t="s">
        <v>156</v>
      </c>
      <c r="G31" s="153">
        <v>35143</v>
      </c>
      <c r="H31" s="28">
        <v>7</v>
      </c>
      <c r="I31" s="6">
        <v>6</v>
      </c>
      <c r="J31" s="6">
        <v>7</v>
      </c>
      <c r="K31" s="6">
        <v>6</v>
      </c>
      <c r="L31" s="5">
        <f t="shared" si="82"/>
        <v>6.5</v>
      </c>
      <c r="M31" s="6">
        <v>6</v>
      </c>
      <c r="N31" s="6"/>
      <c r="O31" s="24">
        <f t="shared" si="154"/>
        <v>6.3</v>
      </c>
      <c r="P31" s="10"/>
      <c r="Q31" s="6"/>
      <c r="R31" s="6">
        <f t="shared" si="155"/>
        <v>0</v>
      </c>
      <c r="S31" s="6"/>
      <c r="T31" s="6"/>
      <c r="U31" s="10">
        <f t="shared" si="156"/>
        <v>0</v>
      </c>
      <c r="V31" s="56">
        <f t="shared" si="157"/>
        <v>6.25</v>
      </c>
      <c r="W31" s="6">
        <v>7</v>
      </c>
      <c r="X31" s="6">
        <v>5</v>
      </c>
      <c r="Y31" s="6">
        <f t="shared" si="87"/>
        <v>5.7</v>
      </c>
      <c r="Z31" s="6">
        <v>6</v>
      </c>
      <c r="AA31" s="6"/>
      <c r="AB31" s="24">
        <f t="shared" si="158"/>
        <v>5.9</v>
      </c>
      <c r="AC31" s="10"/>
      <c r="AD31" s="6"/>
      <c r="AE31" s="6">
        <f t="shared" si="159"/>
        <v>0</v>
      </c>
      <c r="AF31" s="6"/>
      <c r="AG31" s="6"/>
      <c r="AH31" s="10">
        <f t="shared" si="160"/>
        <v>0</v>
      </c>
      <c r="AI31" s="56">
        <f t="shared" si="161"/>
        <v>5.85</v>
      </c>
      <c r="AJ31" s="6"/>
      <c r="AK31" s="6">
        <v>8</v>
      </c>
      <c r="AL31" s="6">
        <v>9</v>
      </c>
      <c r="AM31" s="1">
        <f t="shared" si="218"/>
        <v>8.6999999999999993</v>
      </c>
      <c r="AN31" s="6">
        <v>6</v>
      </c>
      <c r="AO31" s="6"/>
      <c r="AP31" s="24">
        <f t="shared" si="162"/>
        <v>7.4</v>
      </c>
      <c r="AQ31" s="10"/>
      <c r="AR31" s="6"/>
      <c r="AS31" s="6">
        <f t="shared" si="163"/>
        <v>0</v>
      </c>
      <c r="AT31" s="6"/>
      <c r="AU31" s="6"/>
      <c r="AV31" s="10">
        <f t="shared" si="164"/>
        <v>0</v>
      </c>
      <c r="AW31" s="56">
        <f t="shared" si="165"/>
        <v>7.35</v>
      </c>
      <c r="AX31" s="100">
        <v>6</v>
      </c>
      <c r="AY31" s="100">
        <v>6</v>
      </c>
      <c r="AZ31" s="100">
        <v>8</v>
      </c>
      <c r="BA31" s="100">
        <v>7</v>
      </c>
      <c r="BB31" s="100">
        <f t="shared" si="80"/>
        <v>7</v>
      </c>
      <c r="BC31" s="100"/>
      <c r="BD31" s="100"/>
      <c r="BE31" s="102">
        <f t="shared" si="166"/>
        <v>3.5</v>
      </c>
      <c r="BF31" s="102"/>
      <c r="BG31" s="100"/>
      <c r="BH31" s="100">
        <f t="shared" si="167"/>
        <v>0</v>
      </c>
      <c r="BI31" s="100"/>
      <c r="BJ31" s="100"/>
      <c r="BK31" s="102">
        <f t="shared" si="168"/>
        <v>0</v>
      </c>
      <c r="BL31" s="102">
        <f t="shared" si="169"/>
        <v>3.5</v>
      </c>
      <c r="BM31" s="97"/>
      <c r="BN31" s="97">
        <v>6</v>
      </c>
      <c r="BO31" s="8">
        <f t="shared" si="153"/>
        <v>4</v>
      </c>
      <c r="BP31" s="43">
        <v>6.5</v>
      </c>
      <c r="BQ31" s="43"/>
      <c r="BR31" s="24">
        <f t="shared" si="219"/>
        <v>5.3</v>
      </c>
      <c r="BS31" s="10"/>
      <c r="BT31" s="6"/>
      <c r="BU31" s="6">
        <f t="shared" si="220"/>
        <v>0</v>
      </c>
      <c r="BV31" s="6"/>
      <c r="BW31" s="6"/>
      <c r="BX31" s="10">
        <f t="shared" si="103"/>
        <v>0</v>
      </c>
      <c r="BY31" s="56">
        <f t="shared" si="221"/>
        <v>5.25</v>
      </c>
      <c r="BZ31" s="100">
        <v>5</v>
      </c>
      <c r="CA31" s="100"/>
      <c r="CB31" s="100"/>
      <c r="CC31" s="100">
        <v>5</v>
      </c>
      <c r="CD31" s="100">
        <f t="shared" si="170"/>
        <v>5</v>
      </c>
      <c r="CE31" s="100">
        <v>4</v>
      </c>
      <c r="CF31" s="115"/>
      <c r="CG31" s="102">
        <f t="shared" si="171"/>
        <v>4.5</v>
      </c>
      <c r="CH31" s="102"/>
      <c r="CI31" s="100"/>
      <c r="CJ31" s="100">
        <f t="shared" si="172"/>
        <v>0</v>
      </c>
      <c r="CK31" s="100"/>
      <c r="CL31" s="100"/>
      <c r="CM31" s="102">
        <f t="shared" si="173"/>
        <v>0</v>
      </c>
      <c r="CN31" s="102">
        <f t="shared" si="174"/>
        <v>4.5</v>
      </c>
      <c r="CO31" s="1">
        <v>5</v>
      </c>
      <c r="CP31" s="1">
        <v>9</v>
      </c>
      <c r="CQ31" s="1">
        <f t="shared" si="175"/>
        <v>7.666666666666667</v>
      </c>
      <c r="CR31" s="1">
        <v>7</v>
      </c>
      <c r="CS31" s="6"/>
      <c r="CT31" s="24">
        <f t="shared" si="176"/>
        <v>7.3</v>
      </c>
      <c r="CU31" s="10"/>
      <c r="CV31" s="6"/>
      <c r="CW31" s="6">
        <f t="shared" si="177"/>
        <v>0</v>
      </c>
      <c r="CX31" s="6"/>
      <c r="CY31" s="6"/>
      <c r="CZ31" s="10">
        <f t="shared" si="178"/>
        <v>0</v>
      </c>
      <c r="DA31" s="56">
        <f t="shared" si="179"/>
        <v>7.3333333333333339</v>
      </c>
      <c r="DB31" s="1">
        <v>8</v>
      </c>
      <c r="DC31" s="1">
        <v>7</v>
      </c>
      <c r="DD31" s="1">
        <f t="shared" si="180"/>
        <v>7.3</v>
      </c>
      <c r="DE31" s="1">
        <v>3</v>
      </c>
      <c r="DF31" s="6"/>
      <c r="DG31" s="24">
        <f t="shared" si="181"/>
        <v>5.2</v>
      </c>
      <c r="DH31" s="10"/>
      <c r="DI31" s="6"/>
      <c r="DJ31" s="6">
        <f t="shared" si="182"/>
        <v>0</v>
      </c>
      <c r="DK31" s="6"/>
      <c r="DL31" s="6"/>
      <c r="DM31" s="10">
        <f t="shared" si="183"/>
        <v>0</v>
      </c>
      <c r="DN31" s="56">
        <f t="shared" si="184"/>
        <v>5.15</v>
      </c>
      <c r="DO31" s="28"/>
      <c r="DP31" s="28"/>
      <c r="DQ31" s="1">
        <f t="shared" si="226"/>
        <v>0</v>
      </c>
      <c r="DR31" s="6"/>
      <c r="DS31" s="6"/>
      <c r="DT31" s="24">
        <f t="shared" si="186"/>
        <v>0</v>
      </c>
      <c r="DU31" s="10"/>
      <c r="DV31" s="6"/>
      <c r="DW31" s="6">
        <f t="shared" si="187"/>
        <v>0</v>
      </c>
      <c r="DX31" s="6"/>
      <c r="DY31" s="6"/>
      <c r="DZ31" s="10">
        <f t="shared" si="188"/>
        <v>0</v>
      </c>
      <c r="EA31" s="56">
        <f t="shared" si="124"/>
        <v>0</v>
      </c>
      <c r="EB31" s="28"/>
      <c r="EC31" s="28"/>
      <c r="ED31" s="47">
        <f t="shared" si="228"/>
        <v>0</v>
      </c>
      <c r="EE31" s="28"/>
      <c r="EF31" s="6"/>
      <c r="EG31" s="24">
        <f t="shared" si="189"/>
        <v>0</v>
      </c>
      <c r="EH31" s="10"/>
      <c r="EI31" s="6"/>
      <c r="EJ31" s="6">
        <f t="shared" si="190"/>
        <v>0</v>
      </c>
      <c r="EK31" s="6"/>
      <c r="EL31" s="6"/>
      <c r="EM31" s="10">
        <f t="shared" si="191"/>
        <v>0</v>
      </c>
      <c r="EN31" s="56">
        <f t="shared" si="192"/>
        <v>0</v>
      </c>
      <c r="EO31" s="3">
        <v>0</v>
      </c>
      <c r="EP31" s="28"/>
      <c r="EQ31" s="3">
        <v>10</v>
      </c>
      <c r="ER31" s="3">
        <f t="shared" si="193"/>
        <v>6.666666666666667</v>
      </c>
      <c r="ES31" s="3">
        <v>6.5</v>
      </c>
      <c r="ET31" s="43"/>
      <c r="EU31" s="24">
        <f t="shared" si="222"/>
        <v>6.6</v>
      </c>
      <c r="EV31" s="10"/>
      <c r="EW31" s="6"/>
      <c r="EX31" s="6">
        <f t="shared" si="223"/>
        <v>0</v>
      </c>
      <c r="EY31" s="6"/>
      <c r="EZ31" s="6"/>
      <c r="FA31" s="10">
        <f t="shared" si="224"/>
        <v>0</v>
      </c>
      <c r="FB31" s="56">
        <f t="shared" si="132"/>
        <v>6.5833333333333339</v>
      </c>
      <c r="FC31" s="35">
        <v>6</v>
      </c>
      <c r="FD31" s="35">
        <v>6</v>
      </c>
      <c r="FE31" s="9">
        <f t="shared" si="194"/>
        <v>6</v>
      </c>
      <c r="FF31" s="9">
        <v>3</v>
      </c>
      <c r="FG31" s="9">
        <v>6</v>
      </c>
      <c r="FH31" s="7">
        <f t="shared" si="195"/>
        <v>6</v>
      </c>
      <c r="FI31" s="7"/>
      <c r="FJ31" s="9"/>
      <c r="FK31" s="9">
        <f t="shared" si="196"/>
        <v>0</v>
      </c>
      <c r="FL31" s="9"/>
      <c r="FM31" s="9"/>
      <c r="FN31" s="7">
        <f t="shared" si="197"/>
        <v>0</v>
      </c>
      <c r="FO31" s="7">
        <f t="shared" si="198"/>
        <v>6</v>
      </c>
      <c r="FP31" s="28">
        <v>6</v>
      </c>
      <c r="FQ31" s="28">
        <v>6</v>
      </c>
      <c r="FR31" s="6">
        <f t="shared" si="199"/>
        <v>6</v>
      </c>
      <c r="FS31" s="6">
        <v>6.5</v>
      </c>
      <c r="FT31" s="6"/>
      <c r="FU31" s="24">
        <f t="shared" si="200"/>
        <v>6.3</v>
      </c>
      <c r="FV31" s="10"/>
      <c r="FW31" s="6"/>
      <c r="FX31" s="6">
        <f t="shared" si="201"/>
        <v>0</v>
      </c>
      <c r="FY31" s="6"/>
      <c r="FZ31" s="6"/>
      <c r="GA31" s="10">
        <f t="shared" si="202"/>
        <v>0</v>
      </c>
      <c r="GB31" s="56">
        <f t="shared" si="203"/>
        <v>6.25</v>
      </c>
      <c r="GC31" s="1">
        <v>9</v>
      </c>
      <c r="GD31" s="1">
        <v>4</v>
      </c>
      <c r="GE31" s="1">
        <v>4</v>
      </c>
      <c r="GF31" s="68">
        <f t="shared" si="229"/>
        <v>5.25</v>
      </c>
      <c r="GG31" s="1">
        <v>7.5</v>
      </c>
      <c r="GH31" s="1"/>
      <c r="GI31" s="24">
        <f t="shared" si="205"/>
        <v>6.4</v>
      </c>
      <c r="GJ31" s="10"/>
      <c r="GK31" s="6"/>
      <c r="GL31" s="6">
        <f t="shared" si="206"/>
        <v>0</v>
      </c>
      <c r="GM31" s="6"/>
      <c r="GN31" s="6"/>
      <c r="GO31" s="10">
        <f t="shared" si="207"/>
        <v>0</v>
      </c>
      <c r="GP31" s="56">
        <f t="shared" si="208"/>
        <v>6.375</v>
      </c>
      <c r="GQ31" s="1">
        <v>7</v>
      </c>
      <c r="GR31" s="1">
        <v>6</v>
      </c>
      <c r="GS31" s="1">
        <f t="shared" si="225"/>
        <v>6.333333333333333</v>
      </c>
      <c r="GT31" s="3">
        <v>7</v>
      </c>
      <c r="GU31" s="6"/>
      <c r="GV31" s="24">
        <f t="shared" si="209"/>
        <v>6.7</v>
      </c>
      <c r="GW31" s="10"/>
      <c r="GX31" s="6"/>
      <c r="GY31" s="6">
        <f t="shared" si="210"/>
        <v>0</v>
      </c>
      <c r="GZ31" s="6"/>
      <c r="HA31" s="6"/>
      <c r="HB31" s="10">
        <f t="shared" si="211"/>
        <v>0</v>
      </c>
      <c r="HC31" s="56">
        <f t="shared" si="212"/>
        <v>6.6666666666666661</v>
      </c>
      <c r="HD31" s="28">
        <v>5</v>
      </c>
      <c r="HE31" s="28">
        <v>5</v>
      </c>
      <c r="HF31" s="6">
        <f t="shared" si="213"/>
        <v>5</v>
      </c>
      <c r="HG31" s="6"/>
      <c r="HH31" s="6"/>
      <c r="HI31" s="24">
        <f t="shared" si="214"/>
        <v>2.5</v>
      </c>
      <c r="HJ31" s="10"/>
      <c r="HK31" s="6"/>
      <c r="HL31" s="6">
        <f t="shared" si="215"/>
        <v>0</v>
      </c>
      <c r="HM31" s="6"/>
      <c r="HN31" s="6"/>
      <c r="HO31" s="10">
        <f t="shared" si="216"/>
        <v>0</v>
      </c>
      <c r="HP31" s="56">
        <f t="shared" si="217"/>
        <v>2.5</v>
      </c>
      <c r="HQ31" s="2">
        <f t="shared" si="230"/>
        <v>5.0999999999999996</v>
      </c>
      <c r="HR31" s="83" t="str">
        <f t="shared" si="231"/>
        <v>TB</v>
      </c>
    </row>
    <row r="32" spans="1:226" s="113" customFormat="1" ht="18.75" customHeight="1">
      <c r="A32" s="25">
        <v>23</v>
      </c>
      <c r="B32" s="171" t="s">
        <v>84</v>
      </c>
      <c r="C32" s="123" t="s">
        <v>97</v>
      </c>
      <c r="D32" s="123" t="str">
        <f t="shared" si="227"/>
        <v>123DC2638</v>
      </c>
      <c r="E32" s="150" t="s">
        <v>408</v>
      </c>
      <c r="F32" s="151" t="s">
        <v>174</v>
      </c>
      <c r="G32" s="154" t="s">
        <v>409</v>
      </c>
      <c r="H32" s="28">
        <v>6</v>
      </c>
      <c r="I32" s="6">
        <v>7</v>
      </c>
      <c r="J32" s="6">
        <v>7</v>
      </c>
      <c r="K32" s="6">
        <v>6</v>
      </c>
      <c r="L32" s="5">
        <f t="shared" si="82"/>
        <v>6.5</v>
      </c>
      <c r="M32" s="6">
        <v>7</v>
      </c>
      <c r="N32" s="6"/>
      <c r="O32" s="24">
        <f t="shared" si="154"/>
        <v>6.8</v>
      </c>
      <c r="P32" s="10"/>
      <c r="Q32" s="6"/>
      <c r="R32" s="6">
        <f t="shared" si="155"/>
        <v>0</v>
      </c>
      <c r="S32" s="6"/>
      <c r="T32" s="6"/>
      <c r="U32" s="10">
        <f t="shared" si="156"/>
        <v>0</v>
      </c>
      <c r="V32" s="56">
        <f t="shared" si="157"/>
        <v>6.75</v>
      </c>
      <c r="W32" s="6">
        <v>7</v>
      </c>
      <c r="X32" s="6">
        <v>5</v>
      </c>
      <c r="Y32" s="6">
        <f t="shared" si="87"/>
        <v>5.7</v>
      </c>
      <c r="Z32" s="6">
        <v>6</v>
      </c>
      <c r="AA32" s="6"/>
      <c r="AB32" s="24">
        <f t="shared" si="158"/>
        <v>5.9</v>
      </c>
      <c r="AC32" s="10"/>
      <c r="AD32" s="6"/>
      <c r="AE32" s="6">
        <f t="shared" si="159"/>
        <v>0</v>
      </c>
      <c r="AF32" s="6"/>
      <c r="AG32" s="6"/>
      <c r="AH32" s="10">
        <f t="shared" si="160"/>
        <v>0</v>
      </c>
      <c r="AI32" s="56">
        <f t="shared" si="161"/>
        <v>5.85</v>
      </c>
      <c r="AJ32" s="6"/>
      <c r="AK32" s="6">
        <v>7</v>
      </c>
      <c r="AL32" s="6">
        <v>7</v>
      </c>
      <c r="AM32" s="1">
        <f t="shared" si="218"/>
        <v>7</v>
      </c>
      <c r="AN32" s="6">
        <v>6</v>
      </c>
      <c r="AO32" s="6"/>
      <c r="AP32" s="24">
        <f t="shared" si="162"/>
        <v>6.5</v>
      </c>
      <c r="AQ32" s="10"/>
      <c r="AR32" s="6"/>
      <c r="AS32" s="6">
        <f t="shared" si="163"/>
        <v>0</v>
      </c>
      <c r="AT32" s="6"/>
      <c r="AU32" s="6"/>
      <c r="AV32" s="10">
        <f t="shared" si="164"/>
        <v>0</v>
      </c>
      <c r="AW32" s="56">
        <f t="shared" si="165"/>
        <v>6.5</v>
      </c>
      <c r="AX32" s="6">
        <v>7</v>
      </c>
      <c r="AY32" s="6">
        <v>8</v>
      </c>
      <c r="AZ32" s="6">
        <v>8</v>
      </c>
      <c r="BA32" s="6">
        <v>8</v>
      </c>
      <c r="BB32" s="40">
        <f t="shared" si="80"/>
        <v>7.8</v>
      </c>
      <c r="BC32" s="6">
        <v>8</v>
      </c>
      <c r="BD32" s="6"/>
      <c r="BE32" s="24">
        <f t="shared" si="166"/>
        <v>7.9</v>
      </c>
      <c r="BF32" s="10"/>
      <c r="BG32" s="6"/>
      <c r="BH32" s="6">
        <f t="shared" si="167"/>
        <v>0</v>
      </c>
      <c r="BI32" s="6"/>
      <c r="BJ32" s="6"/>
      <c r="BK32" s="10">
        <f t="shared" si="168"/>
        <v>0</v>
      </c>
      <c r="BL32" s="56">
        <f t="shared" si="169"/>
        <v>7.9</v>
      </c>
      <c r="BM32" s="97">
        <v>5</v>
      </c>
      <c r="BN32" s="97">
        <v>8</v>
      </c>
      <c r="BO32" s="8">
        <f t="shared" si="153"/>
        <v>7</v>
      </c>
      <c r="BP32" s="43">
        <v>6.5</v>
      </c>
      <c r="BQ32" s="43"/>
      <c r="BR32" s="24">
        <f t="shared" si="219"/>
        <v>6.8</v>
      </c>
      <c r="BS32" s="10"/>
      <c r="BT32" s="6"/>
      <c r="BU32" s="6">
        <f t="shared" si="220"/>
        <v>0</v>
      </c>
      <c r="BV32" s="6"/>
      <c r="BW32" s="6"/>
      <c r="BX32" s="10">
        <f t="shared" si="103"/>
        <v>0</v>
      </c>
      <c r="BY32" s="56">
        <f t="shared" si="221"/>
        <v>6.75</v>
      </c>
      <c r="BZ32" s="1">
        <v>6</v>
      </c>
      <c r="CA32" s="1"/>
      <c r="CB32" s="1"/>
      <c r="CC32" s="1">
        <v>8</v>
      </c>
      <c r="CD32" s="1">
        <f t="shared" si="170"/>
        <v>7.333333333333333</v>
      </c>
      <c r="CE32" s="1">
        <v>4</v>
      </c>
      <c r="CF32" s="4"/>
      <c r="CG32" s="24">
        <f t="shared" si="171"/>
        <v>5.7</v>
      </c>
      <c r="CH32" s="10"/>
      <c r="CI32" s="6"/>
      <c r="CJ32" s="6">
        <f t="shared" si="172"/>
        <v>0</v>
      </c>
      <c r="CK32" s="6"/>
      <c r="CL32" s="6"/>
      <c r="CM32" s="10">
        <f t="shared" si="173"/>
        <v>0</v>
      </c>
      <c r="CN32" s="56">
        <f t="shared" si="174"/>
        <v>5.6666666666666661</v>
      </c>
      <c r="CO32" s="1">
        <v>9</v>
      </c>
      <c r="CP32" s="1">
        <v>9</v>
      </c>
      <c r="CQ32" s="1">
        <f t="shared" si="175"/>
        <v>9</v>
      </c>
      <c r="CR32" s="1">
        <v>7</v>
      </c>
      <c r="CS32" s="6"/>
      <c r="CT32" s="24">
        <f t="shared" si="176"/>
        <v>8</v>
      </c>
      <c r="CU32" s="10"/>
      <c r="CV32" s="6"/>
      <c r="CW32" s="6">
        <f t="shared" si="177"/>
        <v>0</v>
      </c>
      <c r="CX32" s="6"/>
      <c r="CY32" s="6"/>
      <c r="CZ32" s="10">
        <f t="shared" si="178"/>
        <v>0</v>
      </c>
      <c r="DA32" s="56">
        <f t="shared" si="179"/>
        <v>8</v>
      </c>
      <c r="DB32" s="1">
        <v>8</v>
      </c>
      <c r="DC32" s="1">
        <v>8</v>
      </c>
      <c r="DD32" s="1">
        <f t="shared" si="180"/>
        <v>8</v>
      </c>
      <c r="DE32" s="1">
        <v>9.5</v>
      </c>
      <c r="DF32" s="6"/>
      <c r="DG32" s="24">
        <f t="shared" si="181"/>
        <v>8.8000000000000007</v>
      </c>
      <c r="DH32" s="10"/>
      <c r="DI32" s="6"/>
      <c r="DJ32" s="6">
        <f t="shared" si="182"/>
        <v>0</v>
      </c>
      <c r="DK32" s="6"/>
      <c r="DL32" s="6"/>
      <c r="DM32" s="10">
        <f t="shared" si="183"/>
        <v>0</v>
      </c>
      <c r="DN32" s="56">
        <f t="shared" si="184"/>
        <v>8.75</v>
      </c>
      <c r="DO32" s="28">
        <v>7</v>
      </c>
      <c r="DP32" s="28">
        <v>7</v>
      </c>
      <c r="DQ32" s="1">
        <f t="shared" si="226"/>
        <v>7</v>
      </c>
      <c r="DR32" s="6">
        <v>7</v>
      </c>
      <c r="DS32" s="6"/>
      <c r="DT32" s="24">
        <f t="shared" si="186"/>
        <v>7</v>
      </c>
      <c r="DU32" s="10"/>
      <c r="DV32" s="6"/>
      <c r="DW32" s="6">
        <f t="shared" si="187"/>
        <v>0</v>
      </c>
      <c r="DX32" s="6"/>
      <c r="DY32" s="6"/>
      <c r="DZ32" s="10">
        <f t="shared" si="188"/>
        <v>0</v>
      </c>
      <c r="EA32" s="56">
        <f t="shared" si="124"/>
        <v>7</v>
      </c>
      <c r="EB32" s="28"/>
      <c r="EC32" s="28">
        <v>6</v>
      </c>
      <c r="ED32" s="47">
        <f t="shared" si="228"/>
        <v>4</v>
      </c>
      <c r="EE32" s="28">
        <v>8</v>
      </c>
      <c r="EF32" s="6"/>
      <c r="EG32" s="24">
        <f t="shared" si="189"/>
        <v>6</v>
      </c>
      <c r="EH32" s="10"/>
      <c r="EI32" s="6"/>
      <c r="EJ32" s="6">
        <f t="shared" si="190"/>
        <v>0</v>
      </c>
      <c r="EK32" s="6"/>
      <c r="EL32" s="6"/>
      <c r="EM32" s="10">
        <f t="shared" si="191"/>
        <v>0</v>
      </c>
      <c r="EN32" s="56">
        <f t="shared" si="192"/>
        <v>6</v>
      </c>
      <c r="EO32" s="3">
        <v>9</v>
      </c>
      <c r="EP32" s="28"/>
      <c r="EQ32" s="3">
        <v>7</v>
      </c>
      <c r="ER32" s="3">
        <f t="shared" si="193"/>
        <v>7.666666666666667</v>
      </c>
      <c r="ES32" s="3">
        <v>7.5</v>
      </c>
      <c r="ET32" s="43"/>
      <c r="EU32" s="24">
        <f t="shared" si="222"/>
        <v>7.6</v>
      </c>
      <c r="EV32" s="10"/>
      <c r="EW32" s="6"/>
      <c r="EX32" s="6">
        <f t="shared" si="223"/>
        <v>0</v>
      </c>
      <c r="EY32" s="6"/>
      <c r="EZ32" s="6"/>
      <c r="FA32" s="10">
        <f t="shared" si="224"/>
        <v>0</v>
      </c>
      <c r="FB32" s="56">
        <f t="shared" si="132"/>
        <v>7.5833333333333339</v>
      </c>
      <c r="FC32" s="28">
        <v>8</v>
      </c>
      <c r="FD32" s="28">
        <v>7</v>
      </c>
      <c r="FE32" s="6">
        <f t="shared" si="194"/>
        <v>7.3</v>
      </c>
      <c r="FF32" s="6">
        <v>5</v>
      </c>
      <c r="FG32" s="6"/>
      <c r="FH32" s="24">
        <f t="shared" si="195"/>
        <v>6.2</v>
      </c>
      <c r="FI32" s="10"/>
      <c r="FJ32" s="6"/>
      <c r="FK32" s="6">
        <f t="shared" si="196"/>
        <v>0</v>
      </c>
      <c r="FL32" s="6"/>
      <c r="FM32" s="6"/>
      <c r="FN32" s="10">
        <f t="shared" si="197"/>
        <v>0</v>
      </c>
      <c r="FO32" s="56">
        <f t="shared" si="198"/>
        <v>6.15</v>
      </c>
      <c r="FP32" s="28">
        <v>8</v>
      </c>
      <c r="FQ32" s="28">
        <v>7</v>
      </c>
      <c r="FR32" s="6">
        <f t="shared" si="199"/>
        <v>7.3</v>
      </c>
      <c r="FS32" s="6">
        <v>7</v>
      </c>
      <c r="FT32" s="6"/>
      <c r="FU32" s="24">
        <f t="shared" si="200"/>
        <v>7.2</v>
      </c>
      <c r="FV32" s="10"/>
      <c r="FW32" s="6"/>
      <c r="FX32" s="6">
        <f t="shared" si="201"/>
        <v>0</v>
      </c>
      <c r="FY32" s="6"/>
      <c r="FZ32" s="6"/>
      <c r="GA32" s="10">
        <f t="shared" si="202"/>
        <v>0</v>
      </c>
      <c r="GB32" s="56">
        <f t="shared" si="203"/>
        <v>7.15</v>
      </c>
      <c r="GC32" s="1">
        <v>6</v>
      </c>
      <c r="GD32" s="1">
        <v>9</v>
      </c>
      <c r="GE32" s="1">
        <v>9</v>
      </c>
      <c r="GF32" s="68">
        <f t="shared" si="229"/>
        <v>8.25</v>
      </c>
      <c r="GG32" s="1">
        <v>9</v>
      </c>
      <c r="GH32" s="1"/>
      <c r="GI32" s="24">
        <f t="shared" si="205"/>
        <v>8.6</v>
      </c>
      <c r="GJ32" s="10"/>
      <c r="GK32" s="6"/>
      <c r="GL32" s="6">
        <f t="shared" si="206"/>
        <v>0</v>
      </c>
      <c r="GM32" s="6"/>
      <c r="GN32" s="6"/>
      <c r="GO32" s="10">
        <f t="shared" si="207"/>
        <v>0</v>
      </c>
      <c r="GP32" s="56">
        <f t="shared" si="208"/>
        <v>8.625</v>
      </c>
      <c r="GQ32" s="1"/>
      <c r="GR32" s="1"/>
      <c r="GS32" s="1">
        <f t="shared" si="225"/>
        <v>0</v>
      </c>
      <c r="GT32" s="3"/>
      <c r="GU32" s="10"/>
      <c r="GV32" s="24">
        <f t="shared" si="209"/>
        <v>0</v>
      </c>
      <c r="GW32" s="10"/>
      <c r="GX32" s="6"/>
      <c r="GY32" s="6">
        <f t="shared" si="210"/>
        <v>0</v>
      </c>
      <c r="GZ32" s="6"/>
      <c r="HA32" s="6"/>
      <c r="HB32" s="10">
        <f t="shared" si="211"/>
        <v>0</v>
      </c>
      <c r="HC32" s="56">
        <f t="shared" si="212"/>
        <v>0</v>
      </c>
      <c r="HD32" s="28">
        <v>5</v>
      </c>
      <c r="HE32" s="28">
        <v>7</v>
      </c>
      <c r="HF32" s="6">
        <f t="shared" si="213"/>
        <v>6.3</v>
      </c>
      <c r="HG32" s="6">
        <v>7</v>
      </c>
      <c r="HH32" s="6"/>
      <c r="HI32" s="24">
        <f t="shared" si="214"/>
        <v>6.7</v>
      </c>
      <c r="HJ32" s="10"/>
      <c r="HK32" s="6"/>
      <c r="HL32" s="6">
        <f t="shared" si="215"/>
        <v>0</v>
      </c>
      <c r="HM32" s="6"/>
      <c r="HN32" s="6"/>
      <c r="HO32" s="10">
        <f t="shared" si="216"/>
        <v>0</v>
      </c>
      <c r="HP32" s="56">
        <f t="shared" si="217"/>
        <v>6.65</v>
      </c>
      <c r="HQ32" s="2">
        <f t="shared" si="230"/>
        <v>6.8</v>
      </c>
      <c r="HR32" s="83" t="str">
        <f t="shared" si="231"/>
        <v>TB KHÁ</v>
      </c>
    </row>
    <row r="33" spans="1:226" s="113" customFormat="1" ht="18.75" customHeight="1">
      <c r="A33" s="25">
        <v>24</v>
      </c>
      <c r="B33" s="171" t="s">
        <v>84</v>
      </c>
      <c r="C33" s="123" t="s">
        <v>98</v>
      </c>
      <c r="D33" s="123" t="str">
        <f t="shared" si="227"/>
        <v>123DC2639</v>
      </c>
      <c r="E33" s="150" t="s">
        <v>195</v>
      </c>
      <c r="F33" s="151" t="s">
        <v>410</v>
      </c>
      <c r="G33" s="154" t="s">
        <v>411</v>
      </c>
      <c r="H33" s="28">
        <v>6</v>
      </c>
      <c r="I33" s="6">
        <v>6</v>
      </c>
      <c r="J33" s="6">
        <v>6</v>
      </c>
      <c r="K33" s="6">
        <v>6</v>
      </c>
      <c r="L33" s="5">
        <f t="shared" si="82"/>
        <v>6</v>
      </c>
      <c r="M33" s="6">
        <v>7</v>
      </c>
      <c r="N33" s="6"/>
      <c r="O33" s="24">
        <f t="shared" si="154"/>
        <v>6.5</v>
      </c>
      <c r="P33" s="10"/>
      <c r="Q33" s="6"/>
      <c r="R33" s="6">
        <f t="shared" si="155"/>
        <v>0</v>
      </c>
      <c r="S33" s="6"/>
      <c r="T33" s="6"/>
      <c r="U33" s="10">
        <f t="shared" si="156"/>
        <v>0</v>
      </c>
      <c r="V33" s="56">
        <f t="shared" si="157"/>
        <v>6.5</v>
      </c>
      <c r="W33" s="6">
        <v>5</v>
      </c>
      <c r="X33" s="6">
        <v>5</v>
      </c>
      <c r="Y33" s="6">
        <f t="shared" si="87"/>
        <v>5</v>
      </c>
      <c r="Z33" s="6">
        <v>5</v>
      </c>
      <c r="AA33" s="6"/>
      <c r="AB33" s="24">
        <f t="shared" si="158"/>
        <v>5</v>
      </c>
      <c r="AC33" s="10"/>
      <c r="AD33" s="6"/>
      <c r="AE33" s="6">
        <f t="shared" si="159"/>
        <v>0</v>
      </c>
      <c r="AF33" s="6"/>
      <c r="AG33" s="6"/>
      <c r="AH33" s="10">
        <f t="shared" si="160"/>
        <v>0</v>
      </c>
      <c r="AI33" s="56">
        <f t="shared" si="161"/>
        <v>5</v>
      </c>
      <c r="AJ33" s="6"/>
      <c r="AK33" s="6">
        <v>7</v>
      </c>
      <c r="AL33" s="6">
        <v>6</v>
      </c>
      <c r="AM33" s="1">
        <f t="shared" si="218"/>
        <v>6.3</v>
      </c>
      <c r="AN33" s="6">
        <v>5</v>
      </c>
      <c r="AO33" s="6"/>
      <c r="AP33" s="24">
        <f t="shared" si="162"/>
        <v>5.7</v>
      </c>
      <c r="AQ33" s="10"/>
      <c r="AR33" s="6"/>
      <c r="AS33" s="6">
        <f t="shared" si="163"/>
        <v>0</v>
      </c>
      <c r="AT33" s="6"/>
      <c r="AU33" s="6"/>
      <c r="AV33" s="10">
        <f t="shared" si="164"/>
        <v>0</v>
      </c>
      <c r="AW33" s="56">
        <f t="shared" si="165"/>
        <v>5.65</v>
      </c>
      <c r="AX33" s="6">
        <v>4</v>
      </c>
      <c r="AY33" s="6">
        <v>6</v>
      </c>
      <c r="AZ33" s="6">
        <v>8</v>
      </c>
      <c r="BA33" s="6">
        <v>8</v>
      </c>
      <c r="BB33" s="40">
        <f t="shared" si="80"/>
        <v>7</v>
      </c>
      <c r="BC33" s="6">
        <v>7</v>
      </c>
      <c r="BD33" s="6"/>
      <c r="BE33" s="24">
        <f t="shared" si="166"/>
        <v>7</v>
      </c>
      <c r="BF33" s="10"/>
      <c r="BG33" s="6"/>
      <c r="BH33" s="6">
        <f t="shared" si="167"/>
        <v>0</v>
      </c>
      <c r="BI33" s="6"/>
      <c r="BJ33" s="6"/>
      <c r="BK33" s="10">
        <f t="shared" si="168"/>
        <v>0</v>
      </c>
      <c r="BL33" s="56">
        <f t="shared" si="169"/>
        <v>7</v>
      </c>
      <c r="BM33" s="97">
        <v>3</v>
      </c>
      <c r="BN33" s="97">
        <v>6</v>
      </c>
      <c r="BO33" s="8">
        <f t="shared" si="153"/>
        <v>5</v>
      </c>
      <c r="BP33" s="43">
        <v>5.5</v>
      </c>
      <c r="BQ33" s="43"/>
      <c r="BR33" s="24">
        <f t="shared" si="219"/>
        <v>5.3</v>
      </c>
      <c r="BS33" s="10"/>
      <c r="BT33" s="6"/>
      <c r="BU33" s="6">
        <f t="shared" si="220"/>
        <v>0</v>
      </c>
      <c r="BV33" s="6"/>
      <c r="BW33" s="6"/>
      <c r="BX33" s="10">
        <f t="shared" si="103"/>
        <v>0</v>
      </c>
      <c r="BY33" s="56">
        <f t="shared" si="221"/>
        <v>5.25</v>
      </c>
      <c r="BZ33" s="1">
        <v>5</v>
      </c>
      <c r="CA33" s="1"/>
      <c r="CB33" s="1"/>
      <c r="CC33" s="1">
        <v>6</v>
      </c>
      <c r="CD33" s="1">
        <f t="shared" si="170"/>
        <v>5.666666666666667</v>
      </c>
      <c r="CE33" s="1">
        <v>5</v>
      </c>
      <c r="CF33" s="4"/>
      <c r="CG33" s="24">
        <f t="shared" si="171"/>
        <v>5.3</v>
      </c>
      <c r="CH33" s="10"/>
      <c r="CI33" s="6"/>
      <c r="CJ33" s="6">
        <f t="shared" si="172"/>
        <v>0</v>
      </c>
      <c r="CK33" s="6"/>
      <c r="CL33" s="6"/>
      <c r="CM33" s="10">
        <f t="shared" si="173"/>
        <v>0</v>
      </c>
      <c r="CN33" s="56">
        <f t="shared" si="174"/>
        <v>5.3333333333333339</v>
      </c>
      <c r="CO33" s="1">
        <v>6</v>
      </c>
      <c r="CP33" s="1">
        <v>7</v>
      </c>
      <c r="CQ33" s="1">
        <f t="shared" si="175"/>
        <v>6.666666666666667</v>
      </c>
      <c r="CR33" s="1">
        <v>6</v>
      </c>
      <c r="CS33" s="6"/>
      <c r="CT33" s="24">
        <f t="shared" si="176"/>
        <v>6.3</v>
      </c>
      <c r="CU33" s="10"/>
      <c r="CV33" s="6"/>
      <c r="CW33" s="6">
        <f t="shared" si="177"/>
        <v>0</v>
      </c>
      <c r="CX33" s="6"/>
      <c r="CY33" s="6"/>
      <c r="CZ33" s="10">
        <f t="shared" si="178"/>
        <v>0</v>
      </c>
      <c r="DA33" s="56">
        <f t="shared" si="179"/>
        <v>6.3333333333333339</v>
      </c>
      <c r="DB33" s="1">
        <v>7</v>
      </c>
      <c r="DC33" s="1">
        <v>7</v>
      </c>
      <c r="DD33" s="1">
        <f t="shared" si="180"/>
        <v>7</v>
      </c>
      <c r="DE33" s="1">
        <v>4</v>
      </c>
      <c r="DF33" s="6"/>
      <c r="DG33" s="24">
        <f t="shared" si="181"/>
        <v>5.5</v>
      </c>
      <c r="DH33" s="10"/>
      <c r="DI33" s="6"/>
      <c r="DJ33" s="6">
        <f t="shared" si="182"/>
        <v>0</v>
      </c>
      <c r="DK33" s="6"/>
      <c r="DL33" s="6"/>
      <c r="DM33" s="10">
        <f t="shared" si="183"/>
        <v>0</v>
      </c>
      <c r="DN33" s="56">
        <f t="shared" si="184"/>
        <v>5.5</v>
      </c>
      <c r="DO33" s="28">
        <v>8</v>
      </c>
      <c r="DP33" s="28">
        <v>7</v>
      </c>
      <c r="DQ33" s="1">
        <f t="shared" si="226"/>
        <v>7.3</v>
      </c>
      <c r="DR33" s="6">
        <v>7</v>
      </c>
      <c r="DS33" s="6"/>
      <c r="DT33" s="24">
        <f t="shared" si="186"/>
        <v>7.2</v>
      </c>
      <c r="DU33" s="10"/>
      <c r="DV33" s="6"/>
      <c r="DW33" s="6">
        <f t="shared" si="187"/>
        <v>0</v>
      </c>
      <c r="DX33" s="6"/>
      <c r="DY33" s="6"/>
      <c r="DZ33" s="10">
        <f t="shared" si="188"/>
        <v>0</v>
      </c>
      <c r="EA33" s="56">
        <f t="shared" si="124"/>
        <v>7.15</v>
      </c>
      <c r="EB33" s="28">
        <v>5</v>
      </c>
      <c r="EC33" s="28">
        <v>6</v>
      </c>
      <c r="ED33" s="47">
        <f t="shared" si="228"/>
        <v>5.666666666666667</v>
      </c>
      <c r="EE33" s="28">
        <v>7</v>
      </c>
      <c r="EF33" s="6"/>
      <c r="EG33" s="24">
        <f t="shared" si="189"/>
        <v>6.3</v>
      </c>
      <c r="EH33" s="10"/>
      <c r="EI33" s="6"/>
      <c r="EJ33" s="6">
        <f t="shared" si="190"/>
        <v>0</v>
      </c>
      <c r="EK33" s="6"/>
      <c r="EL33" s="6"/>
      <c r="EM33" s="10">
        <f t="shared" si="191"/>
        <v>0</v>
      </c>
      <c r="EN33" s="56">
        <f t="shared" si="192"/>
        <v>6.3333333333333339</v>
      </c>
      <c r="EO33" s="3">
        <v>8</v>
      </c>
      <c r="EP33" s="28"/>
      <c r="EQ33" s="3">
        <v>7</v>
      </c>
      <c r="ER33" s="3">
        <f t="shared" si="193"/>
        <v>7.333333333333333</v>
      </c>
      <c r="ES33" s="3">
        <v>7.5</v>
      </c>
      <c r="ET33" s="43"/>
      <c r="EU33" s="24">
        <f t="shared" si="222"/>
        <v>7.4</v>
      </c>
      <c r="EV33" s="10"/>
      <c r="EW33" s="6"/>
      <c r="EX33" s="6">
        <f t="shared" si="223"/>
        <v>0</v>
      </c>
      <c r="EY33" s="6"/>
      <c r="EZ33" s="6"/>
      <c r="FA33" s="10">
        <f t="shared" si="224"/>
        <v>0</v>
      </c>
      <c r="FB33" s="56">
        <f t="shared" si="132"/>
        <v>7.4166666666666661</v>
      </c>
      <c r="FC33" s="35">
        <v>8</v>
      </c>
      <c r="FD33" s="35">
        <v>5</v>
      </c>
      <c r="FE33" s="9">
        <f t="shared" si="194"/>
        <v>6</v>
      </c>
      <c r="FF33" s="9">
        <v>3</v>
      </c>
      <c r="FG33" s="9">
        <v>7</v>
      </c>
      <c r="FH33" s="7">
        <f t="shared" si="195"/>
        <v>6.5</v>
      </c>
      <c r="FI33" s="7"/>
      <c r="FJ33" s="9"/>
      <c r="FK33" s="9">
        <f t="shared" si="196"/>
        <v>0</v>
      </c>
      <c r="FL33" s="9"/>
      <c r="FM33" s="9"/>
      <c r="FN33" s="7">
        <f t="shared" si="197"/>
        <v>0</v>
      </c>
      <c r="FO33" s="7">
        <f t="shared" si="198"/>
        <v>6.5</v>
      </c>
      <c r="FP33" s="28">
        <v>6</v>
      </c>
      <c r="FQ33" s="28">
        <v>7</v>
      </c>
      <c r="FR33" s="6">
        <f t="shared" si="199"/>
        <v>6.7</v>
      </c>
      <c r="FS33" s="6">
        <v>7.5</v>
      </c>
      <c r="FT33" s="6"/>
      <c r="FU33" s="24">
        <f t="shared" si="200"/>
        <v>7.1</v>
      </c>
      <c r="FV33" s="10"/>
      <c r="FW33" s="6"/>
      <c r="FX33" s="6">
        <f t="shared" si="201"/>
        <v>0</v>
      </c>
      <c r="FY33" s="6"/>
      <c r="FZ33" s="6"/>
      <c r="GA33" s="10">
        <f t="shared" si="202"/>
        <v>0</v>
      </c>
      <c r="GB33" s="56">
        <f t="shared" si="203"/>
        <v>7.1</v>
      </c>
      <c r="GC33" s="1">
        <v>5</v>
      </c>
      <c r="GD33" s="1">
        <v>6</v>
      </c>
      <c r="GE33" s="1">
        <v>5</v>
      </c>
      <c r="GF33" s="68">
        <f t="shared" si="229"/>
        <v>5.25</v>
      </c>
      <c r="GG33" s="1">
        <v>7</v>
      </c>
      <c r="GH33" s="1"/>
      <c r="GI33" s="24">
        <f t="shared" si="205"/>
        <v>6.1</v>
      </c>
      <c r="GJ33" s="10"/>
      <c r="GK33" s="6"/>
      <c r="GL33" s="6">
        <f t="shared" si="206"/>
        <v>0</v>
      </c>
      <c r="GM33" s="6"/>
      <c r="GN33" s="6"/>
      <c r="GO33" s="10">
        <f t="shared" si="207"/>
        <v>0</v>
      </c>
      <c r="GP33" s="56">
        <f t="shared" si="208"/>
        <v>6.125</v>
      </c>
      <c r="GQ33" s="1">
        <v>7</v>
      </c>
      <c r="GR33" s="1">
        <v>6</v>
      </c>
      <c r="GS33" s="1">
        <f t="shared" si="225"/>
        <v>6.333333333333333</v>
      </c>
      <c r="GT33" s="3">
        <v>8</v>
      </c>
      <c r="GU33" s="10"/>
      <c r="GV33" s="24">
        <f t="shared" si="209"/>
        <v>7.2</v>
      </c>
      <c r="GW33" s="10"/>
      <c r="GX33" s="6"/>
      <c r="GY33" s="6">
        <f t="shared" si="210"/>
        <v>0</v>
      </c>
      <c r="GZ33" s="6"/>
      <c r="HA33" s="6"/>
      <c r="HB33" s="10">
        <f t="shared" si="211"/>
        <v>0</v>
      </c>
      <c r="HC33" s="56">
        <f t="shared" si="212"/>
        <v>7.1666666666666661</v>
      </c>
      <c r="HD33" s="28">
        <v>6</v>
      </c>
      <c r="HE33" s="28">
        <v>8</v>
      </c>
      <c r="HF33" s="6">
        <f t="shared" si="213"/>
        <v>7.3</v>
      </c>
      <c r="HG33" s="6">
        <v>7</v>
      </c>
      <c r="HH33" s="6"/>
      <c r="HI33" s="24">
        <f t="shared" si="214"/>
        <v>7.2</v>
      </c>
      <c r="HJ33" s="10"/>
      <c r="HK33" s="6"/>
      <c r="HL33" s="6">
        <f t="shared" si="215"/>
        <v>0</v>
      </c>
      <c r="HM33" s="6"/>
      <c r="HN33" s="6"/>
      <c r="HO33" s="10">
        <f t="shared" si="216"/>
        <v>0</v>
      </c>
      <c r="HP33" s="56">
        <f t="shared" si="217"/>
        <v>7.15</v>
      </c>
      <c r="HQ33" s="2">
        <f t="shared" si="230"/>
        <v>6.5</v>
      </c>
      <c r="HR33" s="83" t="str">
        <f t="shared" si="231"/>
        <v>TB KHÁ</v>
      </c>
    </row>
  </sheetData>
  <autoFilter ref="A9:HR33"/>
  <mergeCells count="273">
    <mergeCell ref="HQ6:HQ9"/>
    <mergeCell ref="HR6:HR9"/>
    <mergeCell ref="GD8:GD9"/>
    <mergeCell ref="HJ8:HJ9"/>
    <mergeCell ref="HL8:HL9"/>
    <mergeCell ref="GS8:GS9"/>
    <mergeCell ref="HB8:HB9"/>
    <mergeCell ref="HD8:HD9"/>
    <mergeCell ref="GU8:GU9"/>
    <mergeCell ref="GV8:GV9"/>
    <mergeCell ref="HP7:HP9"/>
    <mergeCell ref="HD6:HO6"/>
    <mergeCell ref="GQ6:HB6"/>
    <mergeCell ref="HJ7:HO7"/>
    <mergeCell ref="GY8:GY9"/>
    <mergeCell ref="HE8:HE9"/>
    <mergeCell ref="HN8:HN9"/>
    <mergeCell ref="HO8:HO9"/>
    <mergeCell ref="HK8:HK9"/>
    <mergeCell ref="HM8:HM9"/>
    <mergeCell ref="HF8:HF9"/>
    <mergeCell ref="HH8:HH9"/>
    <mergeCell ref="HI8:HI9"/>
    <mergeCell ref="GZ8:GZ9"/>
    <mergeCell ref="CO6:CZ6"/>
    <mergeCell ref="EO6:FA6"/>
    <mergeCell ref="GC6:GO6"/>
    <mergeCell ref="FP6:GA6"/>
    <mergeCell ref="CR8:CR9"/>
    <mergeCell ref="EW8:EW9"/>
    <mergeCell ref="ET8:ET9"/>
    <mergeCell ref="EU8:EU9"/>
    <mergeCell ref="EV8:EV9"/>
    <mergeCell ref="FW8:FW9"/>
    <mergeCell ref="FY8:FY9"/>
    <mergeCell ref="FX8:FX9"/>
    <mergeCell ref="FG8:FG9"/>
    <mergeCell ref="CS8:CS9"/>
    <mergeCell ref="EQ8:EQ9"/>
    <mergeCell ref="FQ8:FQ9"/>
    <mergeCell ref="FJ8:FJ9"/>
    <mergeCell ref="FP8:FP9"/>
    <mergeCell ref="ER8:ER9"/>
    <mergeCell ref="GN8:GN9"/>
    <mergeCell ref="GO8:GO9"/>
    <mergeCell ref="GC8:GC9"/>
    <mergeCell ref="GE8:GE9"/>
    <mergeCell ref="FC6:FN6"/>
    <mergeCell ref="A6:A9"/>
    <mergeCell ref="DB6:DM6"/>
    <mergeCell ref="DO6:DZ6"/>
    <mergeCell ref="EB6:EM6"/>
    <mergeCell ref="H7:O7"/>
    <mergeCell ref="AL8:AL9"/>
    <mergeCell ref="AJ8:AJ9"/>
    <mergeCell ref="AM8:AM9"/>
    <mergeCell ref="AC7:AH7"/>
    <mergeCell ref="AG8:AG9"/>
    <mergeCell ref="AU8:AU9"/>
    <mergeCell ref="BI8:BI9"/>
    <mergeCell ref="AH8:AH9"/>
    <mergeCell ref="AK8:AK9"/>
    <mergeCell ref="AN8:AN9"/>
    <mergeCell ref="AP8:AP9"/>
    <mergeCell ref="AE8:AE9"/>
    <mergeCell ref="AX7:BE7"/>
    <mergeCell ref="CP8:CP9"/>
    <mergeCell ref="AB8:AB9"/>
    <mergeCell ref="AD8:AD9"/>
    <mergeCell ref="E6:F9"/>
    <mergeCell ref="G6:G9"/>
    <mergeCell ref="R8:R9"/>
    <mergeCell ref="A3:V3"/>
    <mergeCell ref="A4:V4"/>
    <mergeCell ref="H6:U6"/>
    <mergeCell ref="AV8:AV9"/>
    <mergeCell ref="AF8:AF9"/>
    <mergeCell ref="AO8:AO9"/>
    <mergeCell ref="AI7:AI9"/>
    <mergeCell ref="AJ7:AP7"/>
    <mergeCell ref="AQ7:AV7"/>
    <mergeCell ref="H8:H9"/>
    <mergeCell ref="I8:I9"/>
    <mergeCell ref="M8:M9"/>
    <mergeCell ref="AC8:AC9"/>
    <mergeCell ref="U8:U9"/>
    <mergeCell ref="W8:W9"/>
    <mergeCell ref="J8:J9"/>
    <mergeCell ref="K8:K9"/>
    <mergeCell ref="Q8:Q9"/>
    <mergeCell ref="X8:X9"/>
    <mergeCell ref="W7:AB7"/>
    <mergeCell ref="B6:D9"/>
    <mergeCell ref="Z8:Z9"/>
    <mergeCell ref="Y8:Y9"/>
    <mergeCell ref="AA8:AA9"/>
    <mergeCell ref="BZ6:CM6"/>
    <mergeCell ref="V7:V9"/>
    <mergeCell ref="L8:L9"/>
    <mergeCell ref="N8:N9"/>
    <mergeCell ref="O8:O9"/>
    <mergeCell ref="T8:T9"/>
    <mergeCell ref="P8:P9"/>
    <mergeCell ref="S8:S9"/>
    <mergeCell ref="P7:U7"/>
    <mergeCell ref="AQ8:AQ9"/>
    <mergeCell ref="W6:AH6"/>
    <mergeCell ref="BC8:BC9"/>
    <mergeCell ref="AY8:AY9"/>
    <mergeCell ref="AX8:AX9"/>
    <mergeCell ref="BJ8:BJ9"/>
    <mergeCell ref="BA8:BA9"/>
    <mergeCell ref="BB8:BB9"/>
    <mergeCell ref="BE8:BE9"/>
    <mergeCell ref="BF8:BF9"/>
    <mergeCell ref="BG8:BG9"/>
    <mergeCell ref="CH8:CH9"/>
    <mergeCell ref="CM8:CM9"/>
    <mergeCell ref="CI8:CI9"/>
    <mergeCell ref="CK8:CK9"/>
    <mergeCell ref="AJ6:AV6"/>
    <mergeCell ref="AX6:BK6"/>
    <mergeCell ref="BM6:BX6"/>
    <mergeCell ref="AR8:AR9"/>
    <mergeCell ref="AS8:AS9"/>
    <mergeCell ref="BD8:BD9"/>
    <mergeCell ref="AZ8:AZ9"/>
    <mergeCell ref="AW7:AW9"/>
    <mergeCell ref="BQ8:BQ9"/>
    <mergeCell ref="AT8:AT9"/>
    <mergeCell ref="BF7:BK7"/>
    <mergeCell ref="BL7:BL9"/>
    <mergeCell ref="BM7:BR7"/>
    <mergeCell ref="BS7:BX7"/>
    <mergeCell ref="BH8:BH9"/>
    <mergeCell ref="BU8:BU9"/>
    <mergeCell ref="BW8:BW9"/>
    <mergeCell ref="BV8:BV9"/>
    <mergeCell ref="CA8:CA9"/>
    <mergeCell ref="CB8:CB9"/>
    <mergeCell ref="BR8:BR9"/>
    <mergeCell ref="BS8:BS9"/>
    <mergeCell ref="BP8:BP9"/>
    <mergeCell ref="BK8:BK9"/>
    <mergeCell ref="BM8:BM9"/>
    <mergeCell ref="BN8:BN9"/>
    <mergeCell ref="BX8:BX9"/>
    <mergeCell ref="BY7:BY9"/>
    <mergeCell ref="BZ7:CG7"/>
    <mergeCell ref="CG8:CG9"/>
    <mergeCell ref="CF8:CF9"/>
    <mergeCell ref="BO8:BO9"/>
    <mergeCell ref="CC8:CC9"/>
    <mergeCell ref="BZ8:BZ9"/>
    <mergeCell ref="BT8:BT9"/>
    <mergeCell ref="CD8:CD9"/>
    <mergeCell ref="CH7:CM7"/>
    <mergeCell ref="CN7:CN9"/>
    <mergeCell ref="CL8:CL9"/>
    <mergeCell ref="DA7:DA9"/>
    <mergeCell ref="CU8:CU9"/>
    <mergeCell ref="CV8:CV9"/>
    <mergeCell ref="CT8:CT9"/>
    <mergeCell ref="CX8:CX9"/>
    <mergeCell ref="CY8:CY9"/>
    <mergeCell ref="CQ8:CQ9"/>
    <mergeCell ref="CO7:CT7"/>
    <mergeCell ref="CW8:CW9"/>
    <mergeCell ref="CO8:CO9"/>
    <mergeCell ref="CU7:CZ7"/>
    <mergeCell ref="CJ8:CJ9"/>
    <mergeCell ref="CZ8:CZ9"/>
    <mergeCell ref="EO8:EO9"/>
    <mergeCell ref="EE8:EE9"/>
    <mergeCell ref="DH7:DM7"/>
    <mergeCell ref="DN7:DN9"/>
    <mergeCell ref="DO7:DT7"/>
    <mergeCell ref="EV7:FA7"/>
    <mergeCell ref="DC8:DC9"/>
    <mergeCell ref="DD8:DD9"/>
    <mergeCell ref="DF8:DF9"/>
    <mergeCell ref="DE8:DE9"/>
    <mergeCell ref="DU7:DZ7"/>
    <mergeCell ref="DU8:DU9"/>
    <mergeCell ref="EP8:EP9"/>
    <mergeCell ref="DO8:DO9"/>
    <mergeCell ref="DP8:DP9"/>
    <mergeCell ref="EH8:EH9"/>
    <mergeCell ref="EM8:EM9"/>
    <mergeCell ref="EK8:EK9"/>
    <mergeCell ref="EL8:EL9"/>
    <mergeCell ref="EC8:EC9"/>
    <mergeCell ref="DV8:DV9"/>
    <mergeCell ref="DX8:DX9"/>
    <mergeCell ref="DZ8:DZ9"/>
    <mergeCell ref="DW8:DW9"/>
    <mergeCell ref="DG8:DG9"/>
    <mergeCell ref="DH8:DH9"/>
    <mergeCell ref="DI8:DI9"/>
    <mergeCell ref="DQ8:DQ9"/>
    <mergeCell ref="DL8:DL9"/>
    <mergeCell ref="ED8:ED9"/>
    <mergeCell ref="EI8:EI9"/>
    <mergeCell ref="EA7:EA9"/>
    <mergeCell ref="DB7:DG7"/>
    <mergeCell ref="EB8:EB9"/>
    <mergeCell ref="DB8:DB9"/>
    <mergeCell ref="DY8:DY9"/>
    <mergeCell ref="EG8:EG9"/>
    <mergeCell ref="DM8:DM9"/>
    <mergeCell ref="DR8:DR9"/>
    <mergeCell ref="DJ8:DJ9"/>
    <mergeCell ref="DS8:DS9"/>
    <mergeCell ref="DK8:DK9"/>
    <mergeCell ref="DT8:DT9"/>
    <mergeCell ref="HA8:HA9"/>
    <mergeCell ref="HG8:HG9"/>
    <mergeCell ref="GG8:GG9"/>
    <mergeCell ref="GT8:GT9"/>
    <mergeCell ref="FS8:FS9"/>
    <mergeCell ref="GB7:GB9"/>
    <mergeCell ref="HC7:HC9"/>
    <mergeCell ref="HD7:HI7"/>
    <mergeCell ref="GC7:GI7"/>
    <mergeCell ref="GJ7:GO7"/>
    <mergeCell ref="GP7:GP9"/>
    <mergeCell ref="GL8:GL9"/>
    <mergeCell ref="GM8:GM9"/>
    <mergeCell ref="FP7:FU7"/>
    <mergeCell ref="FV7:GA7"/>
    <mergeCell ref="FR8:FR9"/>
    <mergeCell ref="FT8:FT9"/>
    <mergeCell ref="FU8:FU9"/>
    <mergeCell ref="FV8:FV9"/>
    <mergeCell ref="FZ8:FZ9"/>
    <mergeCell ref="GA8:GA9"/>
    <mergeCell ref="GW8:GW9"/>
    <mergeCell ref="GX8:GX9"/>
    <mergeCell ref="GQ8:GQ9"/>
    <mergeCell ref="GR8:GR9"/>
    <mergeCell ref="ES8:ES9"/>
    <mergeCell ref="GW7:HB7"/>
    <mergeCell ref="CE8:CE9"/>
    <mergeCell ref="GQ7:GV7"/>
    <mergeCell ref="GF8:GF9"/>
    <mergeCell ref="GJ8:GJ9"/>
    <mergeCell ref="GK8:GK9"/>
    <mergeCell ref="GH8:GH9"/>
    <mergeCell ref="GI8:GI9"/>
    <mergeCell ref="FF8:FF9"/>
    <mergeCell ref="FI7:FN7"/>
    <mergeCell ref="FO7:FO9"/>
    <mergeCell ref="FL8:FL9"/>
    <mergeCell ref="FM8:FM9"/>
    <mergeCell ref="FN8:FN9"/>
    <mergeCell ref="FI8:FI9"/>
    <mergeCell ref="FK8:FK9"/>
    <mergeCell ref="EB7:EG7"/>
    <mergeCell ref="EH7:EM7"/>
    <mergeCell ref="EN7:EN9"/>
    <mergeCell ref="EO7:EU7"/>
    <mergeCell ref="EJ8:EJ9"/>
    <mergeCell ref="EF8:EF9"/>
    <mergeCell ref="FB7:FB9"/>
    <mergeCell ref="FC7:FH7"/>
    <mergeCell ref="EX8:EX9"/>
    <mergeCell ref="EY8:EY9"/>
    <mergeCell ref="FC8:FC9"/>
    <mergeCell ref="FD8:FD9"/>
    <mergeCell ref="FH8:FH9"/>
    <mergeCell ref="FE8:FE9"/>
    <mergeCell ref="FA8:FA9"/>
    <mergeCell ref="EZ8:EZ9"/>
  </mergeCells>
  <phoneticPr fontId="4" type="noConversion"/>
  <conditionalFormatting sqref="E11:G18 E28:G30">
    <cfRule type="expression" dxfId="1" priority="1" stopIfTrue="1">
      <formula>"11XD2"</formula>
    </cfRule>
  </conditionalFormatting>
  <pageMargins left="0.25" right="0" top="0.5" bottom="0.25" header="0.25" footer="0.25"/>
  <pageSetup paperSize="9" orientation="landscape" horizontalDpi="300" verticalDpi="300" r:id="rId1"/>
  <ignoredErrors>
    <ignoredError sqref="GF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IF28"/>
  <sheetViews>
    <sheetView tabSelected="1" workbookViewId="0">
      <pane xSplit="7" ySplit="9" topLeftCell="H25" activePane="bottomRight" state="frozen"/>
      <selection pane="topRight" activeCell="F1" sqref="F1"/>
      <selection pane="bottomLeft" activeCell="A9" sqref="A9"/>
      <selection pane="bottomRight" activeCell="A10" sqref="A10:A27"/>
    </sheetView>
  </sheetViews>
  <sheetFormatPr defaultColWidth="3" defaultRowHeight="11.25"/>
  <cols>
    <col min="1" max="1" width="2.7109375" style="12" customWidth="1"/>
    <col min="2" max="3" width="8.28515625" style="12" customWidth="1"/>
    <col min="4" max="4" width="10.140625" style="12" customWidth="1"/>
    <col min="5" max="5" width="16.140625" style="12" customWidth="1"/>
    <col min="6" max="6" width="8.28515625" style="12" customWidth="1"/>
    <col min="7" max="7" width="10.5703125" style="12" customWidth="1"/>
    <col min="8" max="15" width="3.42578125" style="12" customWidth="1"/>
    <col min="16" max="21" width="3.42578125" style="12" hidden="1" customWidth="1"/>
    <col min="22" max="28" width="3.42578125" style="12" customWidth="1"/>
    <col min="29" max="34" width="3.42578125" style="12" hidden="1" customWidth="1"/>
    <col min="35" max="42" width="3.42578125" style="12" customWidth="1"/>
    <col min="43" max="48" width="3.42578125" style="12" hidden="1" customWidth="1"/>
    <col min="49" max="57" width="3.42578125" style="12" customWidth="1"/>
    <col min="58" max="63" width="3.42578125" style="12" hidden="1" customWidth="1"/>
    <col min="64" max="72" width="3.42578125" style="12" customWidth="1"/>
    <col min="73" max="78" width="3.42578125" style="12" hidden="1" customWidth="1"/>
    <col min="79" max="79" width="3.42578125" style="12" customWidth="1"/>
    <col min="80" max="92" width="3" style="12" customWidth="1"/>
    <col min="93" max="98" width="3.42578125" style="12" customWidth="1"/>
    <col min="99" max="104" width="3.42578125" style="12" hidden="1" customWidth="1"/>
    <col min="105" max="111" width="3.42578125" style="12" customWidth="1"/>
    <col min="112" max="117" width="3.42578125" style="12" hidden="1" customWidth="1"/>
    <col min="118" max="118" width="3.42578125" style="12" customWidth="1"/>
    <col min="119" max="124" width="3.140625" style="12" customWidth="1"/>
    <col min="125" max="130" width="3.140625" style="12" hidden="1" customWidth="1"/>
    <col min="131" max="139" width="3.140625" style="12" customWidth="1"/>
    <col min="140" max="145" width="3.140625" style="12" hidden="1" customWidth="1"/>
    <col min="146" max="152" width="3.140625" style="12" customWidth="1"/>
    <col min="153" max="158" width="3.140625" style="12" hidden="1" customWidth="1"/>
    <col min="159" max="165" width="3.140625" style="12" customWidth="1"/>
    <col min="166" max="171" width="3.140625" style="12" hidden="1" customWidth="1"/>
    <col min="172" max="172" width="3.140625" style="12" customWidth="1"/>
    <col min="173" max="173" width="3" style="12" customWidth="1"/>
    <col min="174" max="174" width="3.7109375" style="12" customWidth="1"/>
    <col min="175" max="179" width="3" style="12" customWidth="1"/>
    <col min="180" max="185" width="3" style="12" hidden="1" customWidth="1"/>
    <col min="186" max="192" width="3" style="12" customWidth="1"/>
    <col min="193" max="198" width="3" style="12" hidden="1" customWidth="1"/>
    <col min="199" max="205" width="3" style="12" customWidth="1"/>
    <col min="206" max="211" width="3" style="12" hidden="1" customWidth="1"/>
    <col min="212" max="218" width="3" style="12" customWidth="1"/>
    <col min="219" max="224" width="3" style="12" hidden="1" customWidth="1"/>
    <col min="225" max="231" width="3" style="12" customWidth="1"/>
    <col min="232" max="237" width="3" style="12" hidden="1" customWidth="1"/>
    <col min="238" max="238" width="3" style="12" customWidth="1"/>
    <col min="239" max="240" width="7.140625" style="12" customWidth="1"/>
    <col min="241" max="16384" width="3" style="12"/>
  </cols>
  <sheetData>
    <row r="1" spans="1:240">
      <c r="A1" s="13" t="s">
        <v>138</v>
      </c>
      <c r="B1" s="14"/>
      <c r="C1" s="14"/>
      <c r="D1" s="14"/>
      <c r="E1" s="14"/>
      <c r="F1" s="14"/>
      <c r="G1" s="14"/>
    </row>
    <row r="2" spans="1:240">
      <c r="A2" s="13" t="s">
        <v>139</v>
      </c>
      <c r="B2" s="14"/>
      <c r="C2" s="14"/>
      <c r="D2" s="14"/>
      <c r="E2" s="14"/>
      <c r="F2" s="14"/>
      <c r="G2" s="14"/>
    </row>
    <row r="3" spans="1:240">
      <c r="A3" s="212" t="s">
        <v>140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</row>
    <row r="4" spans="1:240">
      <c r="A4" s="213" t="s">
        <v>141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</row>
    <row r="5" spans="1:240" ht="22.5" customHeight="1">
      <c r="A5" s="17"/>
      <c r="B5" s="18"/>
      <c r="C5" s="18"/>
      <c r="D5" s="18"/>
      <c r="E5" s="18"/>
      <c r="F5" s="18"/>
      <c r="G5" s="18"/>
    </row>
    <row r="6" spans="1:240" s="22" customFormat="1" ht="20.25" customHeight="1">
      <c r="A6" s="197" t="s">
        <v>158</v>
      </c>
      <c r="B6" s="201" t="s">
        <v>136</v>
      </c>
      <c r="C6" s="206"/>
      <c r="D6" s="207"/>
      <c r="E6" s="201" t="s">
        <v>137</v>
      </c>
      <c r="F6" s="207"/>
      <c r="G6" s="197" t="s">
        <v>132</v>
      </c>
      <c r="H6" s="204" t="s">
        <v>150</v>
      </c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108">
        <v>5</v>
      </c>
      <c r="W6" s="204" t="s">
        <v>151</v>
      </c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108">
        <v>2</v>
      </c>
      <c r="AJ6" s="204" t="s">
        <v>221</v>
      </c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108">
        <v>3</v>
      </c>
      <c r="AX6" s="204" t="s">
        <v>146</v>
      </c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108">
        <v>5</v>
      </c>
      <c r="BM6" s="204" t="s">
        <v>243</v>
      </c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108">
        <v>2</v>
      </c>
      <c r="CB6" s="204" t="s">
        <v>244</v>
      </c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108">
        <v>4</v>
      </c>
      <c r="CO6" s="204" t="s">
        <v>149</v>
      </c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108">
        <v>2</v>
      </c>
      <c r="DB6" s="204" t="s">
        <v>245</v>
      </c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108">
        <v>2</v>
      </c>
      <c r="DO6" s="204" t="s">
        <v>246</v>
      </c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108">
        <v>3</v>
      </c>
      <c r="EB6" s="204" t="s">
        <v>247</v>
      </c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108">
        <v>4</v>
      </c>
      <c r="EQ6" s="204" t="s">
        <v>248</v>
      </c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108">
        <v>3</v>
      </c>
      <c r="FD6" s="204" t="s">
        <v>249</v>
      </c>
      <c r="FE6" s="205"/>
      <c r="FF6" s="205"/>
      <c r="FG6" s="205"/>
      <c r="FH6" s="205"/>
      <c r="FI6" s="205"/>
      <c r="FJ6" s="205"/>
      <c r="FK6" s="205"/>
      <c r="FL6" s="205"/>
      <c r="FM6" s="205"/>
      <c r="FN6" s="205"/>
      <c r="FO6" s="205"/>
      <c r="FP6" s="108">
        <v>2</v>
      </c>
      <c r="FQ6" s="204" t="s">
        <v>250</v>
      </c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205"/>
      <c r="GD6" s="108">
        <v>2</v>
      </c>
      <c r="GE6" s="204" t="s">
        <v>251</v>
      </c>
      <c r="GF6" s="205"/>
      <c r="GG6" s="205"/>
      <c r="GH6" s="205"/>
      <c r="GI6" s="205"/>
      <c r="GJ6" s="205"/>
      <c r="GK6" s="205"/>
      <c r="GL6" s="205"/>
      <c r="GM6" s="205"/>
      <c r="GN6" s="205"/>
      <c r="GO6" s="205"/>
      <c r="GP6" s="205"/>
      <c r="GQ6" s="108">
        <v>3</v>
      </c>
      <c r="GR6" s="204" t="s">
        <v>438</v>
      </c>
      <c r="GS6" s="205"/>
      <c r="GT6" s="205"/>
      <c r="GU6" s="205"/>
      <c r="GV6" s="205"/>
      <c r="GW6" s="205"/>
      <c r="GX6" s="205"/>
      <c r="GY6" s="205"/>
      <c r="GZ6" s="205"/>
      <c r="HA6" s="205"/>
      <c r="HB6" s="205"/>
      <c r="HC6" s="205"/>
      <c r="HD6" s="108">
        <v>2</v>
      </c>
      <c r="HE6" s="204" t="s">
        <v>252</v>
      </c>
      <c r="HF6" s="205"/>
      <c r="HG6" s="205"/>
      <c r="HH6" s="205"/>
      <c r="HI6" s="205"/>
      <c r="HJ6" s="205"/>
      <c r="HK6" s="205"/>
      <c r="HL6" s="205"/>
      <c r="HM6" s="205"/>
      <c r="HN6" s="205"/>
      <c r="HO6" s="205"/>
      <c r="HP6" s="205"/>
      <c r="HQ6" s="108">
        <v>2</v>
      </c>
      <c r="HR6" s="204" t="s">
        <v>253</v>
      </c>
      <c r="HS6" s="205"/>
      <c r="HT6" s="205"/>
      <c r="HU6" s="205"/>
      <c r="HV6" s="205"/>
      <c r="HW6" s="205"/>
      <c r="HX6" s="205"/>
      <c r="HY6" s="205"/>
      <c r="HZ6" s="205"/>
      <c r="IA6" s="205"/>
      <c r="IB6" s="205"/>
      <c r="IC6" s="205"/>
      <c r="ID6" s="108">
        <v>2</v>
      </c>
      <c r="IE6" s="200" t="s">
        <v>435</v>
      </c>
      <c r="IF6" s="200" t="s">
        <v>436</v>
      </c>
    </row>
    <row r="7" spans="1:240" s="22" customFormat="1" ht="20.25" customHeight="1">
      <c r="A7" s="198"/>
      <c r="B7" s="202"/>
      <c r="C7" s="208"/>
      <c r="D7" s="209"/>
      <c r="E7" s="202"/>
      <c r="F7" s="209"/>
      <c r="G7" s="198"/>
      <c r="H7" s="200" t="s">
        <v>162</v>
      </c>
      <c r="I7" s="200"/>
      <c r="J7" s="200"/>
      <c r="K7" s="200"/>
      <c r="L7" s="200"/>
      <c r="M7" s="200"/>
      <c r="N7" s="200"/>
      <c r="O7" s="200"/>
      <c r="P7" s="200" t="s">
        <v>168</v>
      </c>
      <c r="Q7" s="200"/>
      <c r="R7" s="200"/>
      <c r="S7" s="200"/>
      <c r="T7" s="200"/>
      <c r="U7" s="200"/>
      <c r="V7" s="201" t="s">
        <v>163</v>
      </c>
      <c r="W7" s="200" t="s">
        <v>162</v>
      </c>
      <c r="X7" s="200"/>
      <c r="Y7" s="200"/>
      <c r="Z7" s="200"/>
      <c r="AA7" s="200"/>
      <c r="AB7" s="200"/>
      <c r="AC7" s="200" t="s">
        <v>168</v>
      </c>
      <c r="AD7" s="200"/>
      <c r="AE7" s="200"/>
      <c r="AF7" s="200"/>
      <c r="AG7" s="200"/>
      <c r="AH7" s="200"/>
      <c r="AI7" s="201" t="s">
        <v>163</v>
      </c>
      <c r="AJ7" s="200" t="s">
        <v>162</v>
      </c>
      <c r="AK7" s="200"/>
      <c r="AL7" s="200"/>
      <c r="AM7" s="200"/>
      <c r="AN7" s="200"/>
      <c r="AO7" s="200"/>
      <c r="AP7" s="200"/>
      <c r="AQ7" s="200" t="s">
        <v>168</v>
      </c>
      <c r="AR7" s="200"/>
      <c r="AS7" s="200"/>
      <c r="AT7" s="200"/>
      <c r="AU7" s="200"/>
      <c r="AV7" s="200"/>
      <c r="AW7" s="201" t="s">
        <v>163</v>
      </c>
      <c r="AX7" s="200" t="s">
        <v>162</v>
      </c>
      <c r="AY7" s="200"/>
      <c r="AZ7" s="200"/>
      <c r="BA7" s="200"/>
      <c r="BB7" s="200"/>
      <c r="BC7" s="200"/>
      <c r="BD7" s="200"/>
      <c r="BE7" s="200"/>
      <c r="BF7" s="200" t="s">
        <v>168</v>
      </c>
      <c r="BG7" s="200"/>
      <c r="BH7" s="200"/>
      <c r="BI7" s="200"/>
      <c r="BJ7" s="200"/>
      <c r="BK7" s="200"/>
      <c r="BL7" s="201" t="s">
        <v>163</v>
      </c>
      <c r="BM7" s="200" t="s">
        <v>162</v>
      </c>
      <c r="BN7" s="200"/>
      <c r="BO7" s="200"/>
      <c r="BP7" s="200"/>
      <c r="BQ7" s="200"/>
      <c r="BR7" s="200"/>
      <c r="BS7" s="200"/>
      <c r="BT7" s="200"/>
      <c r="BU7" s="200" t="s">
        <v>168</v>
      </c>
      <c r="BV7" s="200"/>
      <c r="BW7" s="200"/>
      <c r="BX7" s="200"/>
      <c r="BY7" s="200"/>
      <c r="BZ7" s="200"/>
      <c r="CA7" s="201" t="s">
        <v>163</v>
      </c>
      <c r="CB7" s="200" t="s">
        <v>162</v>
      </c>
      <c r="CC7" s="200"/>
      <c r="CD7" s="200"/>
      <c r="CE7" s="200"/>
      <c r="CF7" s="200"/>
      <c r="CG7" s="200"/>
      <c r="CH7" s="200" t="s">
        <v>168</v>
      </c>
      <c r="CI7" s="200"/>
      <c r="CJ7" s="200"/>
      <c r="CK7" s="200"/>
      <c r="CL7" s="200"/>
      <c r="CM7" s="200"/>
      <c r="CN7" s="201" t="s">
        <v>163</v>
      </c>
      <c r="CO7" s="200" t="s">
        <v>162</v>
      </c>
      <c r="CP7" s="200"/>
      <c r="CQ7" s="200"/>
      <c r="CR7" s="200"/>
      <c r="CS7" s="200"/>
      <c r="CT7" s="200"/>
      <c r="CU7" s="200" t="s">
        <v>168</v>
      </c>
      <c r="CV7" s="200"/>
      <c r="CW7" s="200"/>
      <c r="CX7" s="200"/>
      <c r="CY7" s="200"/>
      <c r="CZ7" s="200"/>
      <c r="DA7" s="201" t="s">
        <v>163</v>
      </c>
      <c r="DB7" s="200" t="s">
        <v>162</v>
      </c>
      <c r="DC7" s="200"/>
      <c r="DD7" s="200"/>
      <c r="DE7" s="200"/>
      <c r="DF7" s="200"/>
      <c r="DG7" s="200"/>
      <c r="DH7" s="200" t="s">
        <v>168</v>
      </c>
      <c r="DI7" s="200"/>
      <c r="DJ7" s="200"/>
      <c r="DK7" s="200"/>
      <c r="DL7" s="200"/>
      <c r="DM7" s="200"/>
      <c r="DN7" s="201" t="s">
        <v>163</v>
      </c>
      <c r="DO7" s="200" t="s">
        <v>162</v>
      </c>
      <c r="DP7" s="200"/>
      <c r="DQ7" s="200"/>
      <c r="DR7" s="200"/>
      <c r="DS7" s="200"/>
      <c r="DT7" s="200"/>
      <c r="DU7" s="200" t="s">
        <v>168</v>
      </c>
      <c r="DV7" s="200"/>
      <c r="DW7" s="200"/>
      <c r="DX7" s="200"/>
      <c r="DY7" s="200"/>
      <c r="DZ7" s="200"/>
      <c r="EA7" s="201" t="s">
        <v>163</v>
      </c>
      <c r="EB7" s="200" t="s">
        <v>162</v>
      </c>
      <c r="EC7" s="200"/>
      <c r="ED7" s="200"/>
      <c r="EE7" s="200"/>
      <c r="EF7" s="200"/>
      <c r="EG7" s="200"/>
      <c r="EH7" s="200"/>
      <c r="EI7" s="200"/>
      <c r="EJ7" s="200" t="s">
        <v>168</v>
      </c>
      <c r="EK7" s="200"/>
      <c r="EL7" s="200"/>
      <c r="EM7" s="200"/>
      <c r="EN7" s="200"/>
      <c r="EO7" s="200"/>
      <c r="EP7" s="201" t="s">
        <v>163</v>
      </c>
      <c r="EQ7" s="200" t="s">
        <v>162</v>
      </c>
      <c r="ER7" s="200"/>
      <c r="ES7" s="200"/>
      <c r="ET7" s="200"/>
      <c r="EU7" s="200"/>
      <c r="EV7" s="200"/>
      <c r="EW7" s="200" t="s">
        <v>168</v>
      </c>
      <c r="EX7" s="200"/>
      <c r="EY7" s="200"/>
      <c r="EZ7" s="200"/>
      <c r="FA7" s="200"/>
      <c r="FB7" s="200"/>
      <c r="FC7" s="201" t="s">
        <v>163</v>
      </c>
      <c r="FD7" s="200" t="s">
        <v>162</v>
      </c>
      <c r="FE7" s="200"/>
      <c r="FF7" s="200"/>
      <c r="FG7" s="200"/>
      <c r="FH7" s="200"/>
      <c r="FI7" s="200"/>
      <c r="FJ7" s="200" t="s">
        <v>168</v>
      </c>
      <c r="FK7" s="200"/>
      <c r="FL7" s="200"/>
      <c r="FM7" s="200"/>
      <c r="FN7" s="200"/>
      <c r="FO7" s="200"/>
      <c r="FP7" s="201" t="s">
        <v>163</v>
      </c>
      <c r="FQ7" s="200" t="s">
        <v>162</v>
      </c>
      <c r="FR7" s="200"/>
      <c r="FS7" s="200"/>
      <c r="FT7" s="200"/>
      <c r="FU7" s="200"/>
      <c r="FV7" s="200"/>
      <c r="FW7" s="200"/>
      <c r="FX7" s="200" t="s">
        <v>168</v>
      </c>
      <c r="FY7" s="200"/>
      <c r="FZ7" s="200"/>
      <c r="GA7" s="200"/>
      <c r="GB7" s="200"/>
      <c r="GC7" s="200"/>
      <c r="GD7" s="201" t="s">
        <v>163</v>
      </c>
      <c r="GE7" s="200" t="s">
        <v>162</v>
      </c>
      <c r="GF7" s="200"/>
      <c r="GG7" s="200"/>
      <c r="GH7" s="200"/>
      <c r="GI7" s="200"/>
      <c r="GJ7" s="200"/>
      <c r="GK7" s="200" t="s">
        <v>168</v>
      </c>
      <c r="GL7" s="200"/>
      <c r="GM7" s="200"/>
      <c r="GN7" s="200"/>
      <c r="GO7" s="200"/>
      <c r="GP7" s="200"/>
      <c r="GQ7" s="201" t="s">
        <v>163</v>
      </c>
      <c r="GR7" s="200" t="s">
        <v>162</v>
      </c>
      <c r="GS7" s="200"/>
      <c r="GT7" s="200"/>
      <c r="GU7" s="200"/>
      <c r="GV7" s="200"/>
      <c r="GW7" s="200"/>
      <c r="GX7" s="200" t="s">
        <v>168</v>
      </c>
      <c r="GY7" s="200"/>
      <c r="GZ7" s="200"/>
      <c r="HA7" s="200"/>
      <c r="HB7" s="200"/>
      <c r="HC7" s="200"/>
      <c r="HD7" s="201" t="s">
        <v>163</v>
      </c>
      <c r="HE7" s="200" t="s">
        <v>162</v>
      </c>
      <c r="HF7" s="200"/>
      <c r="HG7" s="200"/>
      <c r="HH7" s="200"/>
      <c r="HI7" s="200"/>
      <c r="HJ7" s="200"/>
      <c r="HK7" s="200" t="s">
        <v>168</v>
      </c>
      <c r="HL7" s="200"/>
      <c r="HM7" s="200"/>
      <c r="HN7" s="200"/>
      <c r="HO7" s="200"/>
      <c r="HP7" s="200"/>
      <c r="HQ7" s="201" t="s">
        <v>163</v>
      </c>
      <c r="HR7" s="200" t="s">
        <v>162</v>
      </c>
      <c r="HS7" s="200"/>
      <c r="HT7" s="200"/>
      <c r="HU7" s="200"/>
      <c r="HV7" s="200"/>
      <c r="HW7" s="200"/>
      <c r="HX7" s="200" t="s">
        <v>168</v>
      </c>
      <c r="HY7" s="200"/>
      <c r="HZ7" s="200"/>
      <c r="IA7" s="200"/>
      <c r="IB7" s="200"/>
      <c r="IC7" s="200"/>
      <c r="ID7" s="197" t="s">
        <v>163</v>
      </c>
      <c r="IE7" s="200"/>
      <c r="IF7" s="200"/>
    </row>
    <row r="8" spans="1:240" s="22" customFormat="1" ht="20.25" customHeight="1">
      <c r="A8" s="198"/>
      <c r="B8" s="202"/>
      <c r="C8" s="208"/>
      <c r="D8" s="209"/>
      <c r="E8" s="202"/>
      <c r="F8" s="209"/>
      <c r="G8" s="198"/>
      <c r="H8" s="200" t="s">
        <v>154</v>
      </c>
      <c r="I8" s="200" t="s">
        <v>154</v>
      </c>
      <c r="J8" s="200" t="s">
        <v>155</v>
      </c>
      <c r="K8" s="200" t="s">
        <v>155</v>
      </c>
      <c r="L8" s="200" t="s">
        <v>134</v>
      </c>
      <c r="M8" s="197" t="s">
        <v>130</v>
      </c>
      <c r="N8" s="197" t="s">
        <v>131</v>
      </c>
      <c r="O8" s="197" t="s">
        <v>135</v>
      </c>
      <c r="P8" s="200" t="s">
        <v>154</v>
      </c>
      <c r="Q8" s="200" t="s">
        <v>155</v>
      </c>
      <c r="R8" s="200" t="s">
        <v>134</v>
      </c>
      <c r="S8" s="197" t="s">
        <v>130</v>
      </c>
      <c r="T8" s="197" t="s">
        <v>131</v>
      </c>
      <c r="U8" s="197" t="s">
        <v>135</v>
      </c>
      <c r="V8" s="202"/>
      <c r="W8" s="200" t="s">
        <v>154</v>
      </c>
      <c r="X8" s="200" t="s">
        <v>155</v>
      </c>
      <c r="Y8" s="200" t="s">
        <v>134</v>
      </c>
      <c r="Z8" s="197" t="s">
        <v>130</v>
      </c>
      <c r="AA8" s="197" t="s">
        <v>131</v>
      </c>
      <c r="AB8" s="197" t="s">
        <v>135</v>
      </c>
      <c r="AC8" s="200" t="s">
        <v>154</v>
      </c>
      <c r="AD8" s="200" t="s">
        <v>155</v>
      </c>
      <c r="AE8" s="200" t="s">
        <v>134</v>
      </c>
      <c r="AF8" s="197" t="s">
        <v>130</v>
      </c>
      <c r="AG8" s="197" t="s">
        <v>131</v>
      </c>
      <c r="AH8" s="197" t="s">
        <v>135</v>
      </c>
      <c r="AI8" s="202"/>
      <c r="AJ8" s="200" t="s">
        <v>154</v>
      </c>
      <c r="AK8" s="200" t="s">
        <v>154</v>
      </c>
      <c r="AL8" s="200" t="s">
        <v>155</v>
      </c>
      <c r="AM8" s="200" t="s">
        <v>134</v>
      </c>
      <c r="AN8" s="197" t="s">
        <v>130</v>
      </c>
      <c r="AO8" s="197" t="s">
        <v>131</v>
      </c>
      <c r="AP8" s="197" t="s">
        <v>135</v>
      </c>
      <c r="AQ8" s="200" t="s">
        <v>154</v>
      </c>
      <c r="AR8" s="200" t="s">
        <v>155</v>
      </c>
      <c r="AS8" s="200" t="s">
        <v>134</v>
      </c>
      <c r="AT8" s="197" t="s">
        <v>130</v>
      </c>
      <c r="AU8" s="197" t="s">
        <v>131</v>
      </c>
      <c r="AV8" s="197" t="s">
        <v>135</v>
      </c>
      <c r="AW8" s="202"/>
      <c r="AX8" s="200" t="s">
        <v>154</v>
      </c>
      <c r="AY8" s="200" t="s">
        <v>154</v>
      </c>
      <c r="AZ8" s="200" t="s">
        <v>155</v>
      </c>
      <c r="BA8" s="200" t="s">
        <v>155</v>
      </c>
      <c r="BB8" s="200" t="s">
        <v>134</v>
      </c>
      <c r="BC8" s="197" t="s">
        <v>130</v>
      </c>
      <c r="BD8" s="197" t="s">
        <v>131</v>
      </c>
      <c r="BE8" s="197" t="s">
        <v>135</v>
      </c>
      <c r="BF8" s="200" t="s">
        <v>154</v>
      </c>
      <c r="BG8" s="200" t="s">
        <v>155</v>
      </c>
      <c r="BH8" s="200" t="s">
        <v>134</v>
      </c>
      <c r="BI8" s="197" t="s">
        <v>130</v>
      </c>
      <c r="BJ8" s="197" t="s">
        <v>131</v>
      </c>
      <c r="BK8" s="197" t="s">
        <v>135</v>
      </c>
      <c r="BL8" s="202"/>
      <c r="BM8" s="200" t="s">
        <v>154</v>
      </c>
      <c r="BN8" s="200" t="s">
        <v>154</v>
      </c>
      <c r="BO8" s="200" t="s">
        <v>155</v>
      </c>
      <c r="BP8" s="200" t="s">
        <v>155</v>
      </c>
      <c r="BQ8" s="200" t="s">
        <v>134</v>
      </c>
      <c r="BR8" s="197" t="s">
        <v>130</v>
      </c>
      <c r="BS8" s="197" t="s">
        <v>131</v>
      </c>
      <c r="BT8" s="197" t="s">
        <v>135</v>
      </c>
      <c r="BU8" s="200" t="s">
        <v>154</v>
      </c>
      <c r="BV8" s="200" t="s">
        <v>155</v>
      </c>
      <c r="BW8" s="200" t="s">
        <v>134</v>
      </c>
      <c r="BX8" s="197" t="s">
        <v>130</v>
      </c>
      <c r="BY8" s="197" t="s">
        <v>131</v>
      </c>
      <c r="BZ8" s="197" t="s">
        <v>135</v>
      </c>
      <c r="CA8" s="202"/>
      <c r="CB8" s="200" t="s">
        <v>154</v>
      </c>
      <c r="CC8" s="200" t="s">
        <v>155</v>
      </c>
      <c r="CD8" s="200" t="s">
        <v>134</v>
      </c>
      <c r="CE8" s="197" t="s">
        <v>130</v>
      </c>
      <c r="CF8" s="197" t="s">
        <v>131</v>
      </c>
      <c r="CG8" s="197" t="s">
        <v>135</v>
      </c>
      <c r="CH8" s="200" t="s">
        <v>154</v>
      </c>
      <c r="CI8" s="200" t="s">
        <v>155</v>
      </c>
      <c r="CJ8" s="200" t="s">
        <v>134</v>
      </c>
      <c r="CK8" s="197" t="s">
        <v>130</v>
      </c>
      <c r="CL8" s="197" t="s">
        <v>131</v>
      </c>
      <c r="CM8" s="197" t="s">
        <v>135</v>
      </c>
      <c r="CN8" s="202"/>
      <c r="CO8" s="200" t="s">
        <v>154</v>
      </c>
      <c r="CP8" s="200" t="s">
        <v>155</v>
      </c>
      <c r="CQ8" s="200" t="s">
        <v>134</v>
      </c>
      <c r="CR8" s="197" t="s">
        <v>130</v>
      </c>
      <c r="CS8" s="197" t="s">
        <v>131</v>
      </c>
      <c r="CT8" s="197" t="s">
        <v>135</v>
      </c>
      <c r="CU8" s="200" t="s">
        <v>154</v>
      </c>
      <c r="CV8" s="200" t="s">
        <v>155</v>
      </c>
      <c r="CW8" s="200" t="s">
        <v>134</v>
      </c>
      <c r="CX8" s="197" t="s">
        <v>130</v>
      </c>
      <c r="CY8" s="197" t="s">
        <v>131</v>
      </c>
      <c r="CZ8" s="197" t="s">
        <v>135</v>
      </c>
      <c r="DA8" s="202"/>
      <c r="DB8" s="200" t="s">
        <v>154</v>
      </c>
      <c r="DC8" s="200" t="s">
        <v>155</v>
      </c>
      <c r="DD8" s="200" t="s">
        <v>134</v>
      </c>
      <c r="DE8" s="197" t="s">
        <v>130</v>
      </c>
      <c r="DF8" s="197" t="s">
        <v>131</v>
      </c>
      <c r="DG8" s="197" t="s">
        <v>135</v>
      </c>
      <c r="DH8" s="200" t="s">
        <v>154</v>
      </c>
      <c r="DI8" s="200" t="s">
        <v>155</v>
      </c>
      <c r="DJ8" s="200" t="s">
        <v>134</v>
      </c>
      <c r="DK8" s="197" t="s">
        <v>130</v>
      </c>
      <c r="DL8" s="197" t="s">
        <v>131</v>
      </c>
      <c r="DM8" s="197" t="s">
        <v>135</v>
      </c>
      <c r="DN8" s="202"/>
      <c r="DO8" s="200" t="s">
        <v>154</v>
      </c>
      <c r="DP8" s="200" t="s">
        <v>155</v>
      </c>
      <c r="DQ8" s="200" t="s">
        <v>134</v>
      </c>
      <c r="DR8" s="197" t="s">
        <v>130</v>
      </c>
      <c r="DS8" s="197" t="s">
        <v>131</v>
      </c>
      <c r="DT8" s="197" t="s">
        <v>135</v>
      </c>
      <c r="DU8" s="200" t="s">
        <v>154</v>
      </c>
      <c r="DV8" s="200" t="s">
        <v>155</v>
      </c>
      <c r="DW8" s="200" t="s">
        <v>134</v>
      </c>
      <c r="DX8" s="197" t="s">
        <v>130</v>
      </c>
      <c r="DY8" s="197" t="s">
        <v>131</v>
      </c>
      <c r="DZ8" s="197" t="s">
        <v>135</v>
      </c>
      <c r="EA8" s="202"/>
      <c r="EB8" s="200" t="s">
        <v>154</v>
      </c>
      <c r="EC8" s="200" t="s">
        <v>154</v>
      </c>
      <c r="ED8" s="200" t="s">
        <v>155</v>
      </c>
      <c r="EE8" s="200" t="s">
        <v>155</v>
      </c>
      <c r="EF8" s="200" t="s">
        <v>134</v>
      </c>
      <c r="EG8" s="197" t="s">
        <v>130</v>
      </c>
      <c r="EH8" s="197" t="s">
        <v>131</v>
      </c>
      <c r="EI8" s="197" t="s">
        <v>135</v>
      </c>
      <c r="EJ8" s="200" t="s">
        <v>154</v>
      </c>
      <c r="EK8" s="200" t="s">
        <v>155</v>
      </c>
      <c r="EL8" s="200" t="s">
        <v>134</v>
      </c>
      <c r="EM8" s="197" t="s">
        <v>130</v>
      </c>
      <c r="EN8" s="197" t="s">
        <v>131</v>
      </c>
      <c r="EO8" s="197" t="s">
        <v>135</v>
      </c>
      <c r="EP8" s="202"/>
      <c r="EQ8" s="200" t="s">
        <v>154</v>
      </c>
      <c r="ER8" s="200" t="s">
        <v>155</v>
      </c>
      <c r="ES8" s="200" t="s">
        <v>134</v>
      </c>
      <c r="ET8" s="197" t="s">
        <v>130</v>
      </c>
      <c r="EU8" s="197" t="s">
        <v>131</v>
      </c>
      <c r="EV8" s="197" t="s">
        <v>135</v>
      </c>
      <c r="EW8" s="200" t="s">
        <v>154</v>
      </c>
      <c r="EX8" s="200" t="s">
        <v>155</v>
      </c>
      <c r="EY8" s="200" t="s">
        <v>134</v>
      </c>
      <c r="EZ8" s="197" t="s">
        <v>130</v>
      </c>
      <c r="FA8" s="197" t="s">
        <v>131</v>
      </c>
      <c r="FB8" s="197" t="s">
        <v>135</v>
      </c>
      <c r="FC8" s="202"/>
      <c r="FD8" s="200" t="s">
        <v>154</v>
      </c>
      <c r="FE8" s="200" t="s">
        <v>155</v>
      </c>
      <c r="FF8" s="200" t="s">
        <v>134</v>
      </c>
      <c r="FG8" s="197" t="s">
        <v>130</v>
      </c>
      <c r="FH8" s="197" t="s">
        <v>131</v>
      </c>
      <c r="FI8" s="197" t="s">
        <v>135</v>
      </c>
      <c r="FJ8" s="200" t="s">
        <v>154</v>
      </c>
      <c r="FK8" s="200" t="s">
        <v>155</v>
      </c>
      <c r="FL8" s="200" t="s">
        <v>134</v>
      </c>
      <c r="FM8" s="197" t="s">
        <v>130</v>
      </c>
      <c r="FN8" s="197" t="s">
        <v>131</v>
      </c>
      <c r="FO8" s="197" t="s">
        <v>135</v>
      </c>
      <c r="FP8" s="202"/>
      <c r="FQ8" s="200" t="s">
        <v>154</v>
      </c>
      <c r="FR8" s="200" t="s">
        <v>155</v>
      </c>
      <c r="FS8" s="200" t="s">
        <v>155</v>
      </c>
      <c r="FT8" s="200" t="s">
        <v>134</v>
      </c>
      <c r="FU8" s="197" t="s">
        <v>130</v>
      </c>
      <c r="FV8" s="197" t="s">
        <v>131</v>
      </c>
      <c r="FW8" s="197" t="s">
        <v>135</v>
      </c>
      <c r="FX8" s="200" t="s">
        <v>154</v>
      </c>
      <c r="FY8" s="200" t="s">
        <v>155</v>
      </c>
      <c r="FZ8" s="200" t="s">
        <v>134</v>
      </c>
      <c r="GA8" s="197" t="s">
        <v>130</v>
      </c>
      <c r="GB8" s="197" t="s">
        <v>131</v>
      </c>
      <c r="GC8" s="197" t="s">
        <v>135</v>
      </c>
      <c r="GD8" s="202"/>
      <c r="GE8" s="200" t="s">
        <v>154</v>
      </c>
      <c r="GF8" s="200" t="s">
        <v>155</v>
      </c>
      <c r="GG8" s="200" t="s">
        <v>134</v>
      </c>
      <c r="GH8" s="197" t="s">
        <v>130</v>
      </c>
      <c r="GI8" s="197" t="s">
        <v>131</v>
      </c>
      <c r="GJ8" s="197" t="s">
        <v>135</v>
      </c>
      <c r="GK8" s="200" t="s">
        <v>154</v>
      </c>
      <c r="GL8" s="200" t="s">
        <v>155</v>
      </c>
      <c r="GM8" s="200" t="s">
        <v>134</v>
      </c>
      <c r="GN8" s="197" t="s">
        <v>130</v>
      </c>
      <c r="GO8" s="197" t="s">
        <v>131</v>
      </c>
      <c r="GP8" s="197" t="s">
        <v>135</v>
      </c>
      <c r="GQ8" s="202"/>
      <c r="GR8" s="200" t="s">
        <v>154</v>
      </c>
      <c r="GS8" s="200" t="s">
        <v>155</v>
      </c>
      <c r="GT8" s="200" t="s">
        <v>134</v>
      </c>
      <c r="GU8" s="197" t="s">
        <v>130</v>
      </c>
      <c r="GV8" s="197" t="s">
        <v>131</v>
      </c>
      <c r="GW8" s="197" t="s">
        <v>135</v>
      </c>
      <c r="GX8" s="200" t="s">
        <v>154</v>
      </c>
      <c r="GY8" s="200" t="s">
        <v>155</v>
      </c>
      <c r="GZ8" s="200" t="s">
        <v>134</v>
      </c>
      <c r="HA8" s="197" t="s">
        <v>130</v>
      </c>
      <c r="HB8" s="197" t="s">
        <v>131</v>
      </c>
      <c r="HC8" s="197" t="s">
        <v>135</v>
      </c>
      <c r="HD8" s="202"/>
      <c r="HE8" s="200" t="s">
        <v>154</v>
      </c>
      <c r="HF8" s="200" t="s">
        <v>155</v>
      </c>
      <c r="HG8" s="200" t="s">
        <v>134</v>
      </c>
      <c r="HH8" s="197" t="s">
        <v>130</v>
      </c>
      <c r="HI8" s="197" t="s">
        <v>131</v>
      </c>
      <c r="HJ8" s="197" t="s">
        <v>135</v>
      </c>
      <c r="HK8" s="200" t="s">
        <v>154</v>
      </c>
      <c r="HL8" s="200" t="s">
        <v>155</v>
      </c>
      <c r="HM8" s="200" t="s">
        <v>134</v>
      </c>
      <c r="HN8" s="197" t="s">
        <v>130</v>
      </c>
      <c r="HO8" s="197" t="s">
        <v>131</v>
      </c>
      <c r="HP8" s="197" t="s">
        <v>135</v>
      </c>
      <c r="HQ8" s="202"/>
      <c r="HR8" s="200" t="s">
        <v>154</v>
      </c>
      <c r="HS8" s="200" t="s">
        <v>155</v>
      </c>
      <c r="HT8" s="200" t="s">
        <v>134</v>
      </c>
      <c r="HU8" s="197" t="s">
        <v>130</v>
      </c>
      <c r="HV8" s="197" t="s">
        <v>131</v>
      </c>
      <c r="HW8" s="197" t="s">
        <v>135</v>
      </c>
      <c r="HX8" s="200" t="s">
        <v>154</v>
      </c>
      <c r="HY8" s="200" t="s">
        <v>155</v>
      </c>
      <c r="HZ8" s="200" t="s">
        <v>134</v>
      </c>
      <c r="IA8" s="197" t="s">
        <v>130</v>
      </c>
      <c r="IB8" s="197" t="s">
        <v>131</v>
      </c>
      <c r="IC8" s="197" t="s">
        <v>135</v>
      </c>
      <c r="ID8" s="198"/>
      <c r="IE8" s="200"/>
      <c r="IF8" s="200"/>
    </row>
    <row r="9" spans="1:240" s="22" customFormat="1" ht="20.25" customHeight="1">
      <c r="A9" s="199"/>
      <c r="B9" s="203"/>
      <c r="C9" s="210"/>
      <c r="D9" s="211"/>
      <c r="E9" s="203"/>
      <c r="F9" s="211"/>
      <c r="G9" s="199"/>
      <c r="H9" s="200"/>
      <c r="I9" s="200"/>
      <c r="J9" s="200"/>
      <c r="K9" s="200"/>
      <c r="L9" s="200"/>
      <c r="M9" s="199"/>
      <c r="N9" s="199"/>
      <c r="O9" s="199"/>
      <c r="P9" s="200"/>
      <c r="Q9" s="200"/>
      <c r="R9" s="200"/>
      <c r="S9" s="199"/>
      <c r="T9" s="199"/>
      <c r="U9" s="199"/>
      <c r="V9" s="203"/>
      <c r="W9" s="200"/>
      <c r="X9" s="200"/>
      <c r="Y9" s="200"/>
      <c r="Z9" s="199"/>
      <c r="AA9" s="199"/>
      <c r="AB9" s="199"/>
      <c r="AC9" s="200"/>
      <c r="AD9" s="200"/>
      <c r="AE9" s="200"/>
      <c r="AF9" s="199"/>
      <c r="AG9" s="199"/>
      <c r="AH9" s="199"/>
      <c r="AI9" s="203"/>
      <c r="AJ9" s="200"/>
      <c r="AK9" s="200"/>
      <c r="AL9" s="200"/>
      <c r="AM9" s="200"/>
      <c r="AN9" s="199"/>
      <c r="AO9" s="199"/>
      <c r="AP9" s="199"/>
      <c r="AQ9" s="200"/>
      <c r="AR9" s="200"/>
      <c r="AS9" s="200"/>
      <c r="AT9" s="199"/>
      <c r="AU9" s="199"/>
      <c r="AV9" s="199"/>
      <c r="AW9" s="203"/>
      <c r="AX9" s="200"/>
      <c r="AY9" s="200"/>
      <c r="AZ9" s="200"/>
      <c r="BA9" s="200"/>
      <c r="BB9" s="200"/>
      <c r="BC9" s="199"/>
      <c r="BD9" s="199"/>
      <c r="BE9" s="199"/>
      <c r="BF9" s="200"/>
      <c r="BG9" s="200"/>
      <c r="BH9" s="200"/>
      <c r="BI9" s="199"/>
      <c r="BJ9" s="199"/>
      <c r="BK9" s="199"/>
      <c r="BL9" s="203"/>
      <c r="BM9" s="200"/>
      <c r="BN9" s="200"/>
      <c r="BO9" s="200"/>
      <c r="BP9" s="200"/>
      <c r="BQ9" s="200"/>
      <c r="BR9" s="199"/>
      <c r="BS9" s="199"/>
      <c r="BT9" s="199"/>
      <c r="BU9" s="200"/>
      <c r="BV9" s="200"/>
      <c r="BW9" s="200"/>
      <c r="BX9" s="199"/>
      <c r="BY9" s="199"/>
      <c r="BZ9" s="199"/>
      <c r="CA9" s="203"/>
      <c r="CB9" s="200"/>
      <c r="CC9" s="200"/>
      <c r="CD9" s="200"/>
      <c r="CE9" s="199"/>
      <c r="CF9" s="199"/>
      <c r="CG9" s="199"/>
      <c r="CH9" s="200"/>
      <c r="CI9" s="200"/>
      <c r="CJ9" s="200"/>
      <c r="CK9" s="199"/>
      <c r="CL9" s="199"/>
      <c r="CM9" s="199"/>
      <c r="CN9" s="203"/>
      <c r="CO9" s="200"/>
      <c r="CP9" s="200"/>
      <c r="CQ9" s="200"/>
      <c r="CR9" s="199"/>
      <c r="CS9" s="199"/>
      <c r="CT9" s="199"/>
      <c r="CU9" s="200"/>
      <c r="CV9" s="200"/>
      <c r="CW9" s="200"/>
      <c r="CX9" s="199"/>
      <c r="CY9" s="199"/>
      <c r="CZ9" s="199"/>
      <c r="DA9" s="203"/>
      <c r="DB9" s="200"/>
      <c r="DC9" s="200"/>
      <c r="DD9" s="200"/>
      <c r="DE9" s="199"/>
      <c r="DF9" s="199"/>
      <c r="DG9" s="199"/>
      <c r="DH9" s="200"/>
      <c r="DI9" s="200"/>
      <c r="DJ9" s="200"/>
      <c r="DK9" s="199"/>
      <c r="DL9" s="199"/>
      <c r="DM9" s="199"/>
      <c r="DN9" s="203"/>
      <c r="DO9" s="200"/>
      <c r="DP9" s="200"/>
      <c r="DQ9" s="200"/>
      <c r="DR9" s="199"/>
      <c r="DS9" s="199"/>
      <c r="DT9" s="199"/>
      <c r="DU9" s="200"/>
      <c r="DV9" s="200"/>
      <c r="DW9" s="200"/>
      <c r="DX9" s="199"/>
      <c r="DY9" s="199"/>
      <c r="DZ9" s="199"/>
      <c r="EA9" s="203"/>
      <c r="EB9" s="200"/>
      <c r="EC9" s="200"/>
      <c r="ED9" s="200"/>
      <c r="EE9" s="200"/>
      <c r="EF9" s="200"/>
      <c r="EG9" s="199"/>
      <c r="EH9" s="199"/>
      <c r="EI9" s="199"/>
      <c r="EJ9" s="200"/>
      <c r="EK9" s="200"/>
      <c r="EL9" s="200"/>
      <c r="EM9" s="199"/>
      <c r="EN9" s="199"/>
      <c r="EO9" s="199"/>
      <c r="EP9" s="203"/>
      <c r="EQ9" s="200"/>
      <c r="ER9" s="200"/>
      <c r="ES9" s="200"/>
      <c r="ET9" s="199"/>
      <c r="EU9" s="199"/>
      <c r="EV9" s="199"/>
      <c r="EW9" s="200"/>
      <c r="EX9" s="200"/>
      <c r="EY9" s="200"/>
      <c r="EZ9" s="199"/>
      <c r="FA9" s="199"/>
      <c r="FB9" s="199"/>
      <c r="FC9" s="203"/>
      <c r="FD9" s="200"/>
      <c r="FE9" s="200"/>
      <c r="FF9" s="200"/>
      <c r="FG9" s="199"/>
      <c r="FH9" s="199"/>
      <c r="FI9" s="199"/>
      <c r="FJ9" s="200"/>
      <c r="FK9" s="200"/>
      <c r="FL9" s="200"/>
      <c r="FM9" s="199"/>
      <c r="FN9" s="199"/>
      <c r="FO9" s="199"/>
      <c r="FP9" s="203"/>
      <c r="FQ9" s="200"/>
      <c r="FR9" s="200"/>
      <c r="FS9" s="200"/>
      <c r="FT9" s="200"/>
      <c r="FU9" s="199"/>
      <c r="FV9" s="199"/>
      <c r="FW9" s="199"/>
      <c r="FX9" s="200"/>
      <c r="FY9" s="200"/>
      <c r="FZ9" s="200"/>
      <c r="GA9" s="199"/>
      <c r="GB9" s="199"/>
      <c r="GC9" s="199"/>
      <c r="GD9" s="203"/>
      <c r="GE9" s="200"/>
      <c r="GF9" s="200"/>
      <c r="GG9" s="200"/>
      <c r="GH9" s="199"/>
      <c r="GI9" s="199"/>
      <c r="GJ9" s="199"/>
      <c r="GK9" s="200"/>
      <c r="GL9" s="200"/>
      <c r="GM9" s="200"/>
      <c r="GN9" s="199"/>
      <c r="GO9" s="199"/>
      <c r="GP9" s="199"/>
      <c r="GQ9" s="203"/>
      <c r="GR9" s="200"/>
      <c r="GS9" s="200"/>
      <c r="GT9" s="200"/>
      <c r="GU9" s="199"/>
      <c r="GV9" s="199"/>
      <c r="GW9" s="199"/>
      <c r="GX9" s="200"/>
      <c r="GY9" s="200"/>
      <c r="GZ9" s="200"/>
      <c r="HA9" s="199"/>
      <c r="HB9" s="199"/>
      <c r="HC9" s="199"/>
      <c r="HD9" s="203"/>
      <c r="HE9" s="200"/>
      <c r="HF9" s="200"/>
      <c r="HG9" s="200"/>
      <c r="HH9" s="199"/>
      <c r="HI9" s="199"/>
      <c r="HJ9" s="199"/>
      <c r="HK9" s="200"/>
      <c r="HL9" s="200"/>
      <c r="HM9" s="200"/>
      <c r="HN9" s="199"/>
      <c r="HO9" s="199"/>
      <c r="HP9" s="199"/>
      <c r="HQ9" s="203"/>
      <c r="HR9" s="200"/>
      <c r="HS9" s="200"/>
      <c r="HT9" s="200"/>
      <c r="HU9" s="199"/>
      <c r="HV9" s="199"/>
      <c r="HW9" s="199"/>
      <c r="HX9" s="200"/>
      <c r="HY9" s="200"/>
      <c r="HZ9" s="200"/>
      <c r="IA9" s="199"/>
      <c r="IB9" s="199"/>
      <c r="IC9" s="199"/>
      <c r="ID9" s="199"/>
      <c r="IE9" s="200"/>
      <c r="IF9" s="200"/>
    </row>
    <row r="10" spans="1:240" s="113" customFormat="1" ht="20.25" customHeight="1">
      <c r="A10" s="4">
        <v>1</v>
      </c>
      <c r="B10" s="145" t="s">
        <v>24</v>
      </c>
      <c r="C10" s="123" t="s">
        <v>25</v>
      </c>
      <c r="D10" s="123" t="str">
        <f t="shared" ref="D10:D19" si="0">B10&amp;C10</f>
        <v>122XD2545</v>
      </c>
      <c r="E10" s="146" t="s">
        <v>273</v>
      </c>
      <c r="F10" s="147" t="s">
        <v>133</v>
      </c>
      <c r="G10" s="148" t="s">
        <v>274</v>
      </c>
      <c r="H10" s="47">
        <v>7</v>
      </c>
      <c r="I10" s="3">
        <v>6</v>
      </c>
      <c r="J10" s="47">
        <v>6</v>
      </c>
      <c r="K10" s="3">
        <v>7</v>
      </c>
      <c r="L10" s="47">
        <f t="shared" ref="L10:L15" si="1">ROUND((H10+I10+J10*2+K10*2)/6,1)</f>
        <v>6.5</v>
      </c>
      <c r="M10" s="3">
        <v>5</v>
      </c>
      <c r="N10" s="3"/>
      <c r="O10" s="24">
        <f t="shared" ref="O10:O15" si="2">ROUND((MAX(M10:N10)+L10)/2,1)</f>
        <v>5.8</v>
      </c>
      <c r="P10" s="10"/>
      <c r="Q10" s="6"/>
      <c r="R10" s="6">
        <f t="shared" ref="R10:R15" si="3">ROUND((P10+Q10*2)/3,1)</f>
        <v>0</v>
      </c>
      <c r="S10" s="6"/>
      <c r="T10" s="6"/>
      <c r="U10" s="10">
        <f t="shared" ref="U10:U15" si="4">ROUND((MAX(S10:T10)+R10)/2,1)</f>
        <v>0</v>
      </c>
      <c r="V10" s="56">
        <f t="shared" ref="V10:V15" si="5">IF(R10=0,(MAX(M10,N10)+L10)/2,(MAX(S10,T10)+R10)/2)</f>
        <v>5.75</v>
      </c>
      <c r="W10" s="42">
        <v>6</v>
      </c>
      <c r="X10" s="42">
        <v>6</v>
      </c>
      <c r="Y10" s="47">
        <f t="shared" ref="Y10:Y18" si="6">ROUND((W10+X10*2)/3,1)</f>
        <v>6</v>
      </c>
      <c r="Z10" s="3">
        <v>6</v>
      </c>
      <c r="AA10" s="48"/>
      <c r="AB10" s="24">
        <f t="shared" ref="AB10:AB15" si="7">ROUND((MAX(Z10:AA10)+Y10)/2,1)</f>
        <v>6</v>
      </c>
      <c r="AC10" s="10"/>
      <c r="AD10" s="6"/>
      <c r="AE10" s="6">
        <f t="shared" ref="AE10:AE15" si="8">ROUND((AC10+AD10*2)/3,1)</f>
        <v>0</v>
      </c>
      <c r="AF10" s="6"/>
      <c r="AG10" s="6"/>
      <c r="AH10" s="10">
        <f t="shared" ref="AH10:AH15" si="9">ROUND((MAX(AF10:AG10)+AE10)/2,1)</f>
        <v>0</v>
      </c>
      <c r="AI10" s="56">
        <f t="shared" ref="AI10:AI15" si="10">IF(AE10=0,(MAX(Z10,AA10)+Y10)/2,(MAX(AF10,AG10)+AE10)/2)</f>
        <v>6</v>
      </c>
      <c r="AJ10" s="5">
        <v>8</v>
      </c>
      <c r="AK10" s="6"/>
      <c r="AL10" s="5">
        <v>9</v>
      </c>
      <c r="AM10" s="5">
        <f>ROUND((AJ10+AL10*2)/3,1)</f>
        <v>8.6999999999999993</v>
      </c>
      <c r="AN10" s="6">
        <v>5</v>
      </c>
      <c r="AO10" s="6"/>
      <c r="AP10" s="24">
        <f t="shared" ref="AP10:AP11" si="11">ROUND((MAX(AN10:AO10)+AM10)/2,1)</f>
        <v>6.9</v>
      </c>
      <c r="AQ10" s="10"/>
      <c r="AR10" s="6"/>
      <c r="AS10" s="6">
        <f>ROUND((AQ10+AR10*2)/3,1)</f>
        <v>0</v>
      </c>
      <c r="AT10" s="6"/>
      <c r="AU10" s="6"/>
      <c r="AV10" s="10">
        <f>ROUND((MAX(AT10:AU10)+AS10)/2,1)</f>
        <v>0</v>
      </c>
      <c r="AW10" s="56">
        <f t="shared" ref="AW10" si="12">IF(AS10=0,(MAX(AN10,AO10)+AM10)/2,(MAX(AT10,AU10)+AS10)/2)</f>
        <v>6.85</v>
      </c>
      <c r="AX10" s="47">
        <v>6</v>
      </c>
      <c r="AY10" s="3">
        <v>6</v>
      </c>
      <c r="AZ10" s="47">
        <v>8</v>
      </c>
      <c r="BA10" s="3">
        <v>9</v>
      </c>
      <c r="BB10" s="47">
        <f t="shared" ref="BB10:BB27" si="13">ROUND((AX10+AY10+AZ10*2+BA10*2)/6,1)</f>
        <v>7.7</v>
      </c>
      <c r="BC10" s="3">
        <v>8</v>
      </c>
      <c r="BD10" s="11"/>
      <c r="BE10" s="24">
        <f t="shared" ref="BE10:BE15" si="14">ROUND((MAX(BC10:BD10)+BB10)/2,1)</f>
        <v>7.9</v>
      </c>
      <c r="BF10" s="10"/>
      <c r="BG10" s="6"/>
      <c r="BH10" s="6">
        <f t="shared" ref="BH10:BH15" si="15">ROUND((BF10+BG10*2)/3,1)</f>
        <v>0</v>
      </c>
      <c r="BI10" s="6"/>
      <c r="BJ10" s="6"/>
      <c r="BK10" s="10">
        <f t="shared" ref="BK10:BK15" si="16">ROUND((MAX(BI10:BJ10)+BH10)/2,1)</f>
        <v>0</v>
      </c>
      <c r="BL10" s="56">
        <f t="shared" ref="BL10:BL15" si="17">IF(BH10=0,(MAX(BC10,BD10)+BB10)/2,(MAX(BI10,BJ10)+BH10)/2)</f>
        <v>7.85</v>
      </c>
      <c r="BM10" s="1"/>
      <c r="BN10" s="1"/>
      <c r="BO10" s="1"/>
      <c r="BP10" s="1"/>
      <c r="BQ10" s="47">
        <f t="shared" ref="BQ10:BQ15" si="18">ROUND((BM10+BP10*2)/3,1)</f>
        <v>0</v>
      </c>
      <c r="BR10" s="1"/>
      <c r="BS10" s="1"/>
      <c r="BT10" s="24">
        <f t="shared" ref="BT10:BT15" si="19">ROUND((MAX(BR10:BS10)+BQ10)/2,1)</f>
        <v>0</v>
      </c>
      <c r="BU10" s="10"/>
      <c r="BV10" s="6"/>
      <c r="BW10" s="6"/>
      <c r="BX10" s="6"/>
      <c r="BY10" s="6"/>
      <c r="BZ10" s="10"/>
      <c r="CA10" s="56">
        <f t="shared" ref="CA10:CA15" si="20">IF(BW10=0,(MAX(BR10,BS10)+BQ10)/2,(MAX(BX10,BY10)+BW10)/2)</f>
        <v>0</v>
      </c>
      <c r="CB10" s="47"/>
      <c r="CC10" s="47"/>
      <c r="CD10" s="47">
        <f t="shared" ref="CD10:CD15" si="21">ROUND((CB10+CC10*2)/3,1)</f>
        <v>0</v>
      </c>
      <c r="CE10" s="3"/>
      <c r="CF10" s="3"/>
      <c r="CG10" s="24">
        <f t="shared" ref="CG10:CG15" si="22">ROUND((MAX(CE10:CF10)+CD10)/2,1)</f>
        <v>0</v>
      </c>
      <c r="CH10" s="10"/>
      <c r="CI10" s="6"/>
      <c r="CJ10" s="6">
        <f t="shared" ref="CJ10:CJ15" si="23">ROUND((CH10+CI10*2)/3,1)</f>
        <v>0</v>
      </c>
      <c r="CK10" s="6"/>
      <c r="CL10" s="6"/>
      <c r="CM10" s="10"/>
      <c r="CN10" s="56">
        <f t="shared" ref="CN10:CN15" si="24">IF(CJ10=0,(MAX(CE10,CF10)+CD10)/2,(MAX(CK10,CL10)+CJ10)/2)</f>
        <v>0</v>
      </c>
      <c r="CO10" s="47">
        <v>7</v>
      </c>
      <c r="CP10" s="47">
        <v>7</v>
      </c>
      <c r="CQ10" s="47">
        <f t="shared" ref="CQ10:CQ15" si="25">ROUND((CO10+CP10*2)/3,1)</f>
        <v>7</v>
      </c>
      <c r="CR10" s="3">
        <v>7</v>
      </c>
      <c r="CS10" s="11"/>
      <c r="CT10" s="24">
        <f t="shared" ref="CT10:CT15" si="26">ROUND((MAX(CR10:CS10)+CQ10)/2,1)</f>
        <v>7</v>
      </c>
      <c r="CU10" s="10"/>
      <c r="CV10" s="6"/>
      <c r="CW10" s="6">
        <f t="shared" ref="CW10:CW15" si="27">ROUND((CU10+CV10*2)/3,1)</f>
        <v>0</v>
      </c>
      <c r="CX10" s="6"/>
      <c r="CY10" s="6"/>
      <c r="CZ10" s="10"/>
      <c r="DA10" s="56">
        <f t="shared" ref="DA10:DA15" si="28">IF(CW10=0,(MAX(CR10,CS10)+CQ10)/2,(MAX(CX10,CY10)+CW10)/2)</f>
        <v>7</v>
      </c>
      <c r="DB10" s="47">
        <v>8</v>
      </c>
      <c r="DC10" s="47">
        <v>7</v>
      </c>
      <c r="DD10" s="47">
        <f t="shared" ref="DD10:DD27" si="29">ROUND((DB10+DC10*2)/3,1)</f>
        <v>7.3</v>
      </c>
      <c r="DE10" s="3">
        <v>6</v>
      </c>
      <c r="DF10" s="48"/>
      <c r="DG10" s="24">
        <f t="shared" ref="DG10:DG15" si="30">ROUND((MAX(DE10:DF10)+DD10)/2,1)</f>
        <v>6.7</v>
      </c>
      <c r="DH10" s="10"/>
      <c r="DI10" s="6"/>
      <c r="DJ10" s="6">
        <f t="shared" ref="DJ10:DJ15" si="31">ROUND((DH10+DI10*2)/3,1)</f>
        <v>0</v>
      </c>
      <c r="DK10" s="6"/>
      <c r="DL10" s="6"/>
      <c r="DM10" s="10">
        <f t="shared" ref="DM10:DM15" si="32">ROUND((MAX(DK10:DL10)+DJ10)/2,1)</f>
        <v>0</v>
      </c>
      <c r="DN10" s="56">
        <f t="shared" ref="DN10:DN15" si="33">IF(DJ10=0,(MAX(DE10,DF10)+DD10)/2,(MAX(DK10,DL10)+DJ10)/2)</f>
        <v>6.65</v>
      </c>
      <c r="DO10" s="42">
        <v>7</v>
      </c>
      <c r="DP10" s="42">
        <v>9</v>
      </c>
      <c r="DQ10" s="42">
        <f t="shared" ref="DQ10:DQ27" si="34">(DP10*2+DO10)/3</f>
        <v>8.3333333333333339</v>
      </c>
      <c r="DR10" s="42">
        <v>2</v>
      </c>
      <c r="DS10" s="1"/>
      <c r="DT10" s="24">
        <f t="shared" ref="DT10:DT15" si="35">ROUND((MAX(DR10:DS10)+DQ10)/2,1)</f>
        <v>5.2</v>
      </c>
      <c r="DU10" s="10"/>
      <c r="DV10" s="6"/>
      <c r="DW10" s="6">
        <f t="shared" ref="DW10:DW15" si="36">ROUND((DU10+DV10*2)/3,1)</f>
        <v>0</v>
      </c>
      <c r="DX10" s="6"/>
      <c r="DY10" s="6"/>
      <c r="DZ10" s="10">
        <f t="shared" ref="DZ10:DZ15" si="37">ROUND((MAX(DX10:DY10)+DW10)/2,1)</f>
        <v>0</v>
      </c>
      <c r="EA10" s="56">
        <f t="shared" ref="EA10:EA15" si="38">IF(DW10=0,(MAX(DR10,DS10)+DQ10)/2,(MAX(DX10,DY10)+DW10)/2)</f>
        <v>5.166666666666667</v>
      </c>
      <c r="EB10" s="42">
        <v>5</v>
      </c>
      <c r="EC10" s="42">
        <v>6</v>
      </c>
      <c r="ED10" s="42">
        <v>6</v>
      </c>
      <c r="EE10" s="42">
        <v>5</v>
      </c>
      <c r="EF10" s="42">
        <f>(((EE10+ED10)*2+EC10+EB10)/6)</f>
        <v>5.5</v>
      </c>
      <c r="EG10" s="42">
        <v>8</v>
      </c>
      <c r="EH10" s="1"/>
      <c r="EI10" s="24">
        <f t="shared" ref="EI10:EI15" si="39">ROUND((MAX(EG10:EH10)+EF10)/2,1)</f>
        <v>6.8</v>
      </c>
      <c r="EJ10" s="10"/>
      <c r="EK10" s="6"/>
      <c r="EL10" s="6">
        <f t="shared" ref="EL10:EL15" si="40">ROUND((EJ10+EK10*2)/3,1)</f>
        <v>0</v>
      </c>
      <c r="EM10" s="6"/>
      <c r="EN10" s="6"/>
      <c r="EO10" s="10">
        <f t="shared" ref="EO10:EO15" si="41">ROUND((MAX(EM10:EN10)+EL10)/2,1)</f>
        <v>0</v>
      </c>
      <c r="EP10" s="56">
        <f t="shared" ref="EP10:EP15" si="42">IF(EL10=0,(MAX(EG10,EH10)+EF10)/2,(MAX(EM10,EN10)+EL10)/2)</f>
        <v>6.75</v>
      </c>
      <c r="EQ10" s="42">
        <v>9</v>
      </c>
      <c r="ER10" s="42">
        <v>6</v>
      </c>
      <c r="ES10" s="42">
        <f t="shared" ref="ES10:ES15" si="43">(ER10*2+EQ10)/3</f>
        <v>7</v>
      </c>
      <c r="ET10" s="42">
        <v>3.5</v>
      </c>
      <c r="EU10" s="1"/>
      <c r="EV10" s="24">
        <f t="shared" ref="EV10:EV15" si="44">ROUND((MAX(ET10:EU10)+ES10)/2,1)</f>
        <v>5.3</v>
      </c>
      <c r="EW10" s="10"/>
      <c r="EX10" s="6"/>
      <c r="EY10" s="6">
        <f t="shared" ref="EY10:EY15" si="45">ROUND((EW10+EX10*2)/3,1)</f>
        <v>0</v>
      </c>
      <c r="EZ10" s="6"/>
      <c r="FA10" s="6"/>
      <c r="FB10" s="10">
        <f t="shared" ref="FB10:FB15" si="46">ROUND((MAX(EZ10:FA10)+EY10)/2,1)</f>
        <v>0</v>
      </c>
      <c r="FC10" s="56">
        <f t="shared" ref="FC10:FC15" si="47">IF(EY10=0,(MAX(ET10,EU10)+ES10)/2,(MAX(EZ10,FA10)+EY10)/2)</f>
        <v>5.25</v>
      </c>
      <c r="FD10" s="42">
        <v>7</v>
      </c>
      <c r="FE10" s="42">
        <v>7</v>
      </c>
      <c r="FF10" s="42">
        <f t="shared" ref="FF10:FF15" si="48">(FE10*2+FD10)/3</f>
        <v>7</v>
      </c>
      <c r="FG10" s="42">
        <v>6.5</v>
      </c>
      <c r="FH10" s="1"/>
      <c r="FI10" s="24">
        <f t="shared" ref="FI10:FI15" si="49">ROUND((MAX(FG10:FH10)+FF10)/2,1)</f>
        <v>6.8</v>
      </c>
      <c r="FJ10" s="10"/>
      <c r="FK10" s="6"/>
      <c r="FL10" s="6">
        <f t="shared" ref="FL10:FL15" si="50">ROUND((FJ10+FK10*2)/3,1)</f>
        <v>0</v>
      </c>
      <c r="FM10" s="6"/>
      <c r="FN10" s="6"/>
      <c r="FO10" s="10">
        <f t="shared" ref="FO10:FO15" si="51">ROUND((MAX(FM10:FN10)+FL10)/2,1)</f>
        <v>0</v>
      </c>
      <c r="FP10" s="56">
        <f t="shared" ref="FP10:FP15" si="52">IF(FL10=0,(MAX(FG10,FH10)+FF10)/2,(MAX(FM10,FN10)+FL10)/2)</f>
        <v>6.75</v>
      </c>
      <c r="FQ10" s="42">
        <v>9</v>
      </c>
      <c r="FR10" s="42">
        <v>10</v>
      </c>
      <c r="FS10" s="42">
        <v>8</v>
      </c>
      <c r="FT10" s="42">
        <f>((FS10+FR10)*2+FQ10)/5</f>
        <v>9</v>
      </c>
      <c r="FU10" s="42">
        <v>6.7</v>
      </c>
      <c r="FV10" s="11"/>
      <c r="FW10" s="24">
        <f t="shared" ref="FW10:FW27" si="53">ROUND((MAX(FU10:FV10)+FT10)/2,1)</f>
        <v>7.9</v>
      </c>
      <c r="FX10" s="10"/>
      <c r="FY10" s="6"/>
      <c r="FZ10" s="6">
        <f t="shared" ref="FZ10:FZ27" si="54">ROUND((FX10+FY10*2)/3,1)</f>
        <v>0</v>
      </c>
      <c r="GA10" s="6"/>
      <c r="GB10" s="6"/>
      <c r="GC10" s="10">
        <f t="shared" ref="GC10:GC27" si="55">ROUND((MAX(GA10:GB10)+FZ10)/2,1)</f>
        <v>0</v>
      </c>
      <c r="GD10" s="56">
        <f t="shared" ref="GD10:GD27" si="56">IF(FZ10=0,(MAX(FU10,FV10)+FT10)/2,(MAX(GA10,GB10)+FZ10)/2)</f>
        <v>7.85</v>
      </c>
      <c r="GE10" s="42">
        <v>8</v>
      </c>
      <c r="GF10" s="42">
        <v>9</v>
      </c>
      <c r="GG10" s="42">
        <f t="shared" ref="GG10:GG27" si="57">(GF10*2+GE10)/3</f>
        <v>8.6666666666666661</v>
      </c>
      <c r="GH10" s="42">
        <v>6</v>
      </c>
      <c r="GI10" s="1"/>
      <c r="GJ10" s="24">
        <f t="shared" ref="GJ10:GJ27" si="58">ROUND((MAX(GH10:GI10)+GG10)/2,1)</f>
        <v>7.3</v>
      </c>
      <c r="GK10" s="10"/>
      <c r="GL10" s="6"/>
      <c r="GM10" s="6">
        <f t="shared" ref="GM10:GM19" si="59">ROUND((GK10+GL10*2)/3,1)</f>
        <v>0</v>
      </c>
      <c r="GN10" s="6"/>
      <c r="GO10" s="6"/>
      <c r="GP10" s="10">
        <f t="shared" ref="GP10:GP19" si="60">ROUND((MAX(GN10:GO10)+GM10)/2,1)</f>
        <v>0</v>
      </c>
      <c r="GQ10" s="56">
        <f t="shared" ref="GQ10:GQ19" si="61">IF(GM10=0,(MAX(GH10,GI10)+GG10)/2,(MAX(GN10,GO10)+GM10)/2)</f>
        <v>7.333333333333333</v>
      </c>
      <c r="GR10" s="42">
        <v>9</v>
      </c>
      <c r="GS10" s="42">
        <v>7</v>
      </c>
      <c r="GT10" s="6">
        <f t="shared" ref="GT10:GT27" si="62">ROUND((GR10+GS10*2)/3,1)</f>
        <v>7.7</v>
      </c>
      <c r="GU10" s="6">
        <v>6</v>
      </c>
      <c r="GV10" s="11"/>
      <c r="GW10" s="24">
        <f t="shared" ref="GW10:GW19" si="63">ROUND((MAX(GU10:GV10)+GT10)/2,1)</f>
        <v>6.9</v>
      </c>
      <c r="GX10" s="10"/>
      <c r="GY10" s="6"/>
      <c r="GZ10" s="6">
        <f t="shared" ref="GZ10:GZ19" si="64">ROUND((GX10+GY10*2)/3,1)</f>
        <v>0</v>
      </c>
      <c r="HA10" s="6"/>
      <c r="HB10" s="6"/>
      <c r="HC10" s="10">
        <f t="shared" ref="HC10:HC19" si="65">ROUND((MAX(HA10:HB10)+GZ10)/2,1)</f>
        <v>0</v>
      </c>
      <c r="HD10" s="56">
        <f t="shared" ref="HD10:HD19" si="66">IF(GZ10=0,(MAX(GU10,GV10)+GT10)/2,(MAX(HA10,HB10)+GZ10)/2)</f>
        <v>6.85</v>
      </c>
      <c r="HE10" s="1">
        <v>8</v>
      </c>
      <c r="HF10" s="1">
        <v>8</v>
      </c>
      <c r="HG10" s="47">
        <f t="shared" ref="HG10:HG15" si="67">(HF10*2+HE10)/3</f>
        <v>8</v>
      </c>
      <c r="HH10" s="1">
        <v>8</v>
      </c>
      <c r="HI10" s="11"/>
      <c r="HJ10" s="24">
        <f t="shared" ref="HJ10:HJ27" si="68">ROUND((MAX(HH10:HI10)+HG10)/2,1)</f>
        <v>8</v>
      </c>
      <c r="HK10" s="10"/>
      <c r="HL10" s="6"/>
      <c r="HM10" s="6">
        <f t="shared" ref="HM10:HM27" si="69">ROUND((HK10+HL10*2)/3,1)</f>
        <v>0</v>
      </c>
      <c r="HN10" s="6"/>
      <c r="HO10" s="6"/>
      <c r="HP10" s="10">
        <f t="shared" ref="HP10:HP27" si="70">ROUND((MAX(HN10:HO10)+HM10)/2,1)</f>
        <v>0</v>
      </c>
      <c r="HQ10" s="56">
        <f t="shared" ref="HQ10:HQ27" si="71">IF(HM10=0,(MAX(HH10,HI10)+HG10)/2,(MAX(HN10,HO10)+HM10)/2)</f>
        <v>8</v>
      </c>
      <c r="HR10" s="28"/>
      <c r="HS10" s="28"/>
      <c r="HT10" s="47"/>
      <c r="HU10" s="6"/>
      <c r="HV10" s="11"/>
      <c r="HW10" s="24">
        <v>8</v>
      </c>
      <c r="HX10" s="10"/>
      <c r="HY10" s="6"/>
      <c r="HZ10" s="6"/>
      <c r="IA10" s="6"/>
      <c r="IB10" s="6"/>
      <c r="IC10" s="10"/>
      <c r="ID10" s="196">
        <f t="shared" ref="ID10:ID19" si="72">HW10</f>
        <v>8</v>
      </c>
      <c r="IE10" s="2">
        <f t="shared" ref="IE10:IE18" si="73">ROUND((V10*$V$6+AI10*$AI$6+AW10*$AW$6+BL10*$BL$6+CA10*$CA$6+CN10*$CN$6+DA10*$DA$6+DN10*$DN$6+EA10*$EA$6+EP10*$EP$6+FC10*$FC$6+FP10*$FP$6+GD10*$GD$6+GQ10*$GQ$6+HD10*$HD$6+HQ10*$HQ$6+ID10*$ID$6)/($V$6+$AI$6+$AW$6+$BL$6+$CA$6+$CN$6+$DA$6+$DN$6+$EA$6+$EP$6+$FC$6+$FP$6+$GD$6+$GQ$6+$HD$6+$HQ$6+$ID$6),1)</f>
        <v>5.9</v>
      </c>
      <c r="IF10" s="83" t="str">
        <f t="shared" ref="IF10:IF17" si="74">IF(IE10&lt;4,"KÉM",IF(IE10&lt;=4.9,"YẾU",IF(IE10&lt;=5.9,"TB",IF(IE10&lt;=6.9,"TB KHÁ",IF(IE10&lt;=7.9,"KHÁ",IF(IE10&lt;=8.9,"GIỎI","XS"))))))</f>
        <v>TB</v>
      </c>
    </row>
    <row r="11" spans="1:240" s="113" customFormat="1" ht="20.25" customHeight="1">
      <c r="A11" s="52">
        <v>2</v>
      </c>
      <c r="B11" s="145" t="s">
        <v>24</v>
      </c>
      <c r="C11" s="123" t="s">
        <v>26</v>
      </c>
      <c r="D11" s="123" t="str">
        <f t="shared" si="0"/>
        <v>122XD2546</v>
      </c>
      <c r="E11" s="146" t="s">
        <v>275</v>
      </c>
      <c r="F11" s="147" t="s">
        <v>159</v>
      </c>
      <c r="G11" s="148" t="s">
        <v>276</v>
      </c>
      <c r="H11" s="47">
        <v>7</v>
      </c>
      <c r="I11" s="3">
        <v>6</v>
      </c>
      <c r="J11" s="47">
        <v>6</v>
      </c>
      <c r="K11" s="3">
        <v>7</v>
      </c>
      <c r="L11" s="47">
        <f t="shared" si="1"/>
        <v>6.5</v>
      </c>
      <c r="M11" s="3"/>
      <c r="N11" s="3"/>
      <c r="O11" s="24">
        <f t="shared" si="2"/>
        <v>3.3</v>
      </c>
      <c r="P11" s="10"/>
      <c r="Q11" s="6"/>
      <c r="R11" s="6">
        <f t="shared" si="3"/>
        <v>0</v>
      </c>
      <c r="S11" s="6"/>
      <c r="T11" s="6"/>
      <c r="U11" s="10">
        <f t="shared" si="4"/>
        <v>0</v>
      </c>
      <c r="V11" s="99">
        <v>6.3</v>
      </c>
      <c r="W11" s="42">
        <v>5</v>
      </c>
      <c r="X11" s="42">
        <v>5</v>
      </c>
      <c r="Y11" s="47">
        <f t="shared" si="6"/>
        <v>5</v>
      </c>
      <c r="Z11" s="3"/>
      <c r="AA11" s="48"/>
      <c r="AB11" s="24">
        <f t="shared" si="7"/>
        <v>2.5</v>
      </c>
      <c r="AC11" s="10"/>
      <c r="AD11" s="6"/>
      <c r="AE11" s="6">
        <f t="shared" si="8"/>
        <v>0</v>
      </c>
      <c r="AF11" s="6"/>
      <c r="AG11" s="6"/>
      <c r="AH11" s="10">
        <f t="shared" si="9"/>
        <v>0</v>
      </c>
      <c r="AI11" s="99">
        <v>7</v>
      </c>
      <c r="AJ11" s="5"/>
      <c r="AK11" s="6"/>
      <c r="AL11" s="5"/>
      <c r="AM11" s="5">
        <f>ROUND((AJ11+AL11*2)/3,1)</f>
        <v>0</v>
      </c>
      <c r="AN11" s="6"/>
      <c r="AO11" s="6"/>
      <c r="AP11" s="24">
        <f t="shared" si="11"/>
        <v>0</v>
      </c>
      <c r="AQ11" s="10"/>
      <c r="AR11" s="6"/>
      <c r="AS11" s="6">
        <f>ROUND((AQ11+AR11*2)/3,1)</f>
        <v>0</v>
      </c>
      <c r="AT11" s="6"/>
      <c r="AU11" s="6"/>
      <c r="AV11" s="10">
        <f>ROUND((MAX(AT11:AU11)+AS11)/2,1)</f>
        <v>0</v>
      </c>
      <c r="AW11" s="99">
        <v>6.6</v>
      </c>
      <c r="AX11" s="47"/>
      <c r="AY11" s="3"/>
      <c r="AZ11" s="47"/>
      <c r="BA11" s="3"/>
      <c r="BB11" s="47">
        <f t="shared" si="13"/>
        <v>0</v>
      </c>
      <c r="BC11" s="3"/>
      <c r="BD11" s="11"/>
      <c r="BE11" s="24">
        <f t="shared" si="14"/>
        <v>0</v>
      </c>
      <c r="BF11" s="10"/>
      <c r="BG11" s="6"/>
      <c r="BH11" s="6">
        <f t="shared" si="15"/>
        <v>0</v>
      </c>
      <c r="BI11" s="6"/>
      <c r="BJ11" s="6"/>
      <c r="BK11" s="10">
        <f t="shared" si="16"/>
        <v>0</v>
      </c>
      <c r="BL11" s="99">
        <v>7</v>
      </c>
      <c r="BM11" s="1"/>
      <c r="BN11" s="1"/>
      <c r="BO11" s="1"/>
      <c r="BP11" s="1"/>
      <c r="BQ11" s="47">
        <f t="shared" si="18"/>
        <v>0</v>
      </c>
      <c r="BR11" s="1"/>
      <c r="BS11" s="1"/>
      <c r="BT11" s="24">
        <f t="shared" si="19"/>
        <v>0</v>
      </c>
      <c r="BU11" s="10"/>
      <c r="BV11" s="6"/>
      <c r="BW11" s="6"/>
      <c r="BX11" s="6"/>
      <c r="BY11" s="6"/>
      <c r="BZ11" s="10"/>
      <c r="CA11" s="56">
        <f t="shared" si="20"/>
        <v>0</v>
      </c>
      <c r="CB11" s="47"/>
      <c r="CC11" s="47"/>
      <c r="CD11" s="47">
        <f t="shared" si="21"/>
        <v>0</v>
      </c>
      <c r="CE11" s="3"/>
      <c r="CF11" s="3"/>
      <c r="CG11" s="24">
        <f t="shared" si="22"/>
        <v>0</v>
      </c>
      <c r="CH11" s="10"/>
      <c r="CI11" s="6"/>
      <c r="CJ11" s="6">
        <f t="shared" si="23"/>
        <v>0</v>
      </c>
      <c r="CK11" s="6"/>
      <c r="CL11" s="6"/>
      <c r="CM11" s="10"/>
      <c r="CN11" s="56">
        <f t="shared" si="24"/>
        <v>0</v>
      </c>
      <c r="CO11" s="47"/>
      <c r="CP11" s="47"/>
      <c r="CQ11" s="47">
        <f t="shared" si="25"/>
        <v>0</v>
      </c>
      <c r="CR11" s="3"/>
      <c r="CS11" s="11"/>
      <c r="CT11" s="24">
        <f t="shared" si="26"/>
        <v>0</v>
      </c>
      <c r="CU11" s="10"/>
      <c r="CV11" s="6"/>
      <c r="CW11" s="6">
        <f t="shared" si="27"/>
        <v>0</v>
      </c>
      <c r="CX11" s="6"/>
      <c r="CY11" s="6"/>
      <c r="CZ11" s="10"/>
      <c r="DA11" s="99">
        <v>6</v>
      </c>
      <c r="DB11" s="47">
        <v>6</v>
      </c>
      <c r="DC11" s="47">
        <v>7</v>
      </c>
      <c r="DD11" s="47">
        <f t="shared" si="29"/>
        <v>6.7</v>
      </c>
      <c r="DE11" s="3">
        <v>6</v>
      </c>
      <c r="DF11" s="48"/>
      <c r="DG11" s="24">
        <f t="shared" si="30"/>
        <v>6.4</v>
      </c>
      <c r="DH11" s="10"/>
      <c r="DI11" s="6"/>
      <c r="DJ11" s="6">
        <f t="shared" si="31"/>
        <v>0</v>
      </c>
      <c r="DK11" s="6"/>
      <c r="DL11" s="6"/>
      <c r="DM11" s="10">
        <f t="shared" si="32"/>
        <v>0</v>
      </c>
      <c r="DN11" s="56">
        <f t="shared" si="33"/>
        <v>6.35</v>
      </c>
      <c r="DO11" s="42">
        <v>10</v>
      </c>
      <c r="DP11" s="42">
        <v>9</v>
      </c>
      <c r="DQ11" s="42">
        <f t="shared" si="34"/>
        <v>9.3333333333333339</v>
      </c>
      <c r="DR11" s="42">
        <v>2</v>
      </c>
      <c r="DS11" s="1"/>
      <c r="DT11" s="24">
        <f t="shared" si="35"/>
        <v>5.7</v>
      </c>
      <c r="DU11" s="10"/>
      <c r="DV11" s="6"/>
      <c r="DW11" s="6">
        <f t="shared" si="36"/>
        <v>0</v>
      </c>
      <c r="DX11" s="6"/>
      <c r="DY11" s="6"/>
      <c r="DZ11" s="10">
        <f t="shared" si="37"/>
        <v>0</v>
      </c>
      <c r="EA11" s="56">
        <f t="shared" si="38"/>
        <v>5.666666666666667</v>
      </c>
      <c r="EB11" s="42">
        <v>5</v>
      </c>
      <c r="EC11" s="42">
        <v>7</v>
      </c>
      <c r="ED11" s="42">
        <v>7</v>
      </c>
      <c r="EE11" s="42">
        <v>5</v>
      </c>
      <c r="EF11" s="42">
        <f>(((EE11+ED11)*2+EC11+EB11)/6)</f>
        <v>6</v>
      </c>
      <c r="EG11" s="42">
        <v>5</v>
      </c>
      <c r="EH11" s="1"/>
      <c r="EI11" s="24">
        <f t="shared" si="39"/>
        <v>5.5</v>
      </c>
      <c r="EJ11" s="10"/>
      <c r="EK11" s="6"/>
      <c r="EL11" s="6">
        <f t="shared" si="40"/>
        <v>0</v>
      </c>
      <c r="EM11" s="6"/>
      <c r="EN11" s="6"/>
      <c r="EO11" s="10">
        <f t="shared" si="41"/>
        <v>0</v>
      </c>
      <c r="EP11" s="56">
        <f t="shared" si="42"/>
        <v>5.5</v>
      </c>
      <c r="EQ11" s="58">
        <v>9</v>
      </c>
      <c r="ER11" s="58">
        <v>8</v>
      </c>
      <c r="ES11" s="58">
        <f t="shared" si="43"/>
        <v>8.3333333333333339</v>
      </c>
      <c r="ET11" s="58">
        <v>1</v>
      </c>
      <c r="EU11" s="54">
        <v>8</v>
      </c>
      <c r="EV11" s="55">
        <f t="shared" si="44"/>
        <v>8.1999999999999993</v>
      </c>
      <c r="EW11" s="55"/>
      <c r="EX11" s="54"/>
      <c r="EY11" s="54">
        <f t="shared" si="45"/>
        <v>0</v>
      </c>
      <c r="EZ11" s="54"/>
      <c r="FA11" s="54"/>
      <c r="FB11" s="55">
        <f t="shared" si="46"/>
        <v>0</v>
      </c>
      <c r="FC11" s="55">
        <f t="shared" si="47"/>
        <v>8.1666666666666679</v>
      </c>
      <c r="FD11" s="42">
        <v>7</v>
      </c>
      <c r="FE11" s="42">
        <v>7</v>
      </c>
      <c r="FF11" s="42">
        <f t="shared" si="48"/>
        <v>7</v>
      </c>
      <c r="FG11" s="42">
        <v>6</v>
      </c>
      <c r="FH11" s="1"/>
      <c r="FI11" s="24">
        <f t="shared" si="49"/>
        <v>6.5</v>
      </c>
      <c r="FJ11" s="10"/>
      <c r="FK11" s="6"/>
      <c r="FL11" s="6">
        <f t="shared" si="50"/>
        <v>0</v>
      </c>
      <c r="FM11" s="6"/>
      <c r="FN11" s="6"/>
      <c r="FO11" s="10">
        <f t="shared" si="51"/>
        <v>0</v>
      </c>
      <c r="FP11" s="56">
        <f t="shared" si="52"/>
        <v>6.5</v>
      </c>
      <c r="FQ11" s="42">
        <v>9</v>
      </c>
      <c r="FR11" s="42">
        <v>9</v>
      </c>
      <c r="FS11" s="42">
        <v>7</v>
      </c>
      <c r="FT11" s="42">
        <f>((FS11+FR11)*2+FQ11)/5</f>
        <v>8.1999999999999993</v>
      </c>
      <c r="FU11" s="42">
        <v>8.3000000000000007</v>
      </c>
      <c r="FV11" s="11"/>
      <c r="FW11" s="24">
        <f t="shared" si="53"/>
        <v>8.3000000000000007</v>
      </c>
      <c r="FX11" s="10"/>
      <c r="FY11" s="6"/>
      <c r="FZ11" s="6">
        <f t="shared" si="54"/>
        <v>0</v>
      </c>
      <c r="GA11" s="6"/>
      <c r="GB11" s="6"/>
      <c r="GC11" s="10">
        <f t="shared" si="55"/>
        <v>0</v>
      </c>
      <c r="GD11" s="56">
        <f t="shared" si="56"/>
        <v>8.25</v>
      </c>
      <c r="GE11" s="42">
        <v>8</v>
      </c>
      <c r="GF11" s="42">
        <v>10</v>
      </c>
      <c r="GG11" s="42">
        <f t="shared" si="57"/>
        <v>9.3333333333333339</v>
      </c>
      <c r="GH11" s="42">
        <v>6</v>
      </c>
      <c r="GI11" s="1"/>
      <c r="GJ11" s="24">
        <f t="shared" si="58"/>
        <v>7.7</v>
      </c>
      <c r="GK11" s="10"/>
      <c r="GL11" s="6"/>
      <c r="GM11" s="6">
        <f t="shared" si="59"/>
        <v>0</v>
      </c>
      <c r="GN11" s="6"/>
      <c r="GO11" s="6"/>
      <c r="GP11" s="10">
        <f t="shared" si="60"/>
        <v>0</v>
      </c>
      <c r="GQ11" s="56">
        <f t="shared" si="61"/>
        <v>7.666666666666667</v>
      </c>
      <c r="GR11" s="42">
        <v>9</v>
      </c>
      <c r="GS11" s="42">
        <v>7</v>
      </c>
      <c r="GT11" s="6">
        <f t="shared" si="62"/>
        <v>7.7</v>
      </c>
      <c r="GU11" s="6">
        <v>9.5</v>
      </c>
      <c r="GV11" s="11"/>
      <c r="GW11" s="24">
        <f t="shared" si="63"/>
        <v>8.6</v>
      </c>
      <c r="GX11" s="10"/>
      <c r="GY11" s="6"/>
      <c r="GZ11" s="6">
        <f t="shared" si="64"/>
        <v>0</v>
      </c>
      <c r="HA11" s="6"/>
      <c r="HB11" s="6"/>
      <c r="HC11" s="10">
        <f t="shared" si="65"/>
        <v>0</v>
      </c>
      <c r="HD11" s="56">
        <f t="shared" si="66"/>
        <v>8.6</v>
      </c>
      <c r="HE11" s="1">
        <v>7</v>
      </c>
      <c r="HF11" s="1">
        <v>7</v>
      </c>
      <c r="HG11" s="47">
        <f t="shared" si="67"/>
        <v>7</v>
      </c>
      <c r="HH11" s="1">
        <v>7</v>
      </c>
      <c r="HI11" s="11"/>
      <c r="HJ11" s="24">
        <f t="shared" si="68"/>
        <v>7</v>
      </c>
      <c r="HK11" s="10"/>
      <c r="HL11" s="6"/>
      <c r="HM11" s="6">
        <f t="shared" si="69"/>
        <v>0</v>
      </c>
      <c r="HN11" s="6"/>
      <c r="HO11" s="6"/>
      <c r="HP11" s="10">
        <f t="shared" si="70"/>
        <v>0</v>
      </c>
      <c r="HQ11" s="56">
        <f t="shared" si="71"/>
        <v>7</v>
      </c>
      <c r="HR11" s="28"/>
      <c r="HS11" s="28"/>
      <c r="HT11" s="47"/>
      <c r="HU11" s="6"/>
      <c r="HV11" s="11"/>
      <c r="HW11" s="24">
        <v>7</v>
      </c>
      <c r="HX11" s="10"/>
      <c r="HY11" s="6"/>
      <c r="HZ11" s="6"/>
      <c r="IA11" s="6"/>
      <c r="IB11" s="6"/>
      <c r="IC11" s="10"/>
      <c r="ID11" s="196">
        <f t="shared" si="72"/>
        <v>7</v>
      </c>
      <c r="IE11" s="2">
        <f t="shared" si="73"/>
        <v>6</v>
      </c>
      <c r="IF11" s="83" t="str">
        <f t="shared" si="74"/>
        <v>TB KHÁ</v>
      </c>
    </row>
    <row r="12" spans="1:240" s="113" customFormat="1" ht="20.25" customHeight="1">
      <c r="A12" s="4">
        <v>3</v>
      </c>
      <c r="B12" s="145" t="s">
        <v>24</v>
      </c>
      <c r="C12" s="123" t="s">
        <v>27</v>
      </c>
      <c r="D12" s="123" t="str">
        <f t="shared" si="0"/>
        <v>122XD2547</v>
      </c>
      <c r="E12" s="146" t="s">
        <v>277</v>
      </c>
      <c r="F12" s="147" t="s">
        <v>182</v>
      </c>
      <c r="G12" s="148" t="s">
        <v>278</v>
      </c>
      <c r="H12" s="47">
        <v>5</v>
      </c>
      <c r="I12" s="3">
        <v>6</v>
      </c>
      <c r="J12" s="47">
        <v>5</v>
      </c>
      <c r="K12" s="3">
        <v>6</v>
      </c>
      <c r="L12" s="47">
        <f t="shared" si="1"/>
        <v>5.5</v>
      </c>
      <c r="M12" s="3">
        <v>5</v>
      </c>
      <c r="N12" s="3"/>
      <c r="O12" s="24">
        <f t="shared" si="2"/>
        <v>5.3</v>
      </c>
      <c r="P12" s="10"/>
      <c r="Q12" s="6"/>
      <c r="R12" s="6">
        <f t="shared" si="3"/>
        <v>0</v>
      </c>
      <c r="S12" s="6"/>
      <c r="T12" s="6"/>
      <c r="U12" s="10">
        <f t="shared" si="4"/>
        <v>0</v>
      </c>
      <c r="V12" s="56">
        <f t="shared" si="5"/>
        <v>5.25</v>
      </c>
      <c r="W12" s="42">
        <v>5</v>
      </c>
      <c r="X12" s="42">
        <v>6</v>
      </c>
      <c r="Y12" s="47">
        <f t="shared" si="6"/>
        <v>5.7</v>
      </c>
      <c r="Z12" s="3">
        <v>6</v>
      </c>
      <c r="AA12" s="48"/>
      <c r="AB12" s="24">
        <f t="shared" si="7"/>
        <v>5.9</v>
      </c>
      <c r="AC12" s="10"/>
      <c r="AD12" s="6"/>
      <c r="AE12" s="6">
        <f t="shared" si="8"/>
        <v>0</v>
      </c>
      <c r="AF12" s="6"/>
      <c r="AG12" s="6"/>
      <c r="AH12" s="10">
        <f t="shared" si="9"/>
        <v>0</v>
      </c>
      <c r="AI12" s="56">
        <f t="shared" si="10"/>
        <v>5.85</v>
      </c>
      <c r="AJ12" s="5">
        <v>7</v>
      </c>
      <c r="AK12" s="6"/>
      <c r="AL12" s="5">
        <v>8</v>
      </c>
      <c r="AM12" s="5">
        <f t="shared" ref="AM12:AM15" si="75">ROUND((AJ12+AL12*2)/3,1)</f>
        <v>7.7</v>
      </c>
      <c r="AN12" s="6">
        <v>9</v>
      </c>
      <c r="AO12" s="6"/>
      <c r="AP12" s="24">
        <f t="shared" ref="AP12:AP15" si="76">ROUND((MAX(AN12:AO12)+AM12)/2,1)</f>
        <v>8.4</v>
      </c>
      <c r="AQ12" s="10"/>
      <c r="AR12" s="6"/>
      <c r="AS12" s="6">
        <f t="shared" ref="AS12:AS15" si="77">ROUND((AQ12+AR12*2)/3,1)</f>
        <v>0</v>
      </c>
      <c r="AT12" s="6"/>
      <c r="AU12" s="6"/>
      <c r="AV12" s="10">
        <f t="shared" ref="AV12:AV15" si="78">ROUND((MAX(AT12:AU12)+AS12)/2,1)</f>
        <v>0</v>
      </c>
      <c r="AW12" s="56">
        <f t="shared" ref="AW12:AW15" si="79">IF(AS12=0,(MAX(AN12,AO12)+AM12)/2,(MAX(AT12,AU12)+AS12)/2)</f>
        <v>8.35</v>
      </c>
      <c r="AX12" s="47">
        <v>3</v>
      </c>
      <c r="AY12" s="3">
        <v>8</v>
      </c>
      <c r="AZ12" s="47">
        <v>9</v>
      </c>
      <c r="BA12" s="3">
        <v>7</v>
      </c>
      <c r="BB12" s="47">
        <f t="shared" si="13"/>
        <v>7.2</v>
      </c>
      <c r="BC12" s="3">
        <v>9</v>
      </c>
      <c r="BD12" s="11"/>
      <c r="BE12" s="24">
        <f t="shared" si="14"/>
        <v>8.1</v>
      </c>
      <c r="BF12" s="10"/>
      <c r="BG12" s="6"/>
      <c r="BH12" s="6">
        <f t="shared" si="15"/>
        <v>0</v>
      </c>
      <c r="BI12" s="6"/>
      <c r="BJ12" s="6"/>
      <c r="BK12" s="10">
        <f t="shared" si="16"/>
        <v>0</v>
      </c>
      <c r="BL12" s="56">
        <f t="shared" si="17"/>
        <v>8.1</v>
      </c>
      <c r="BM12" s="1"/>
      <c r="BN12" s="1"/>
      <c r="BO12" s="1"/>
      <c r="BP12" s="1"/>
      <c r="BQ12" s="47">
        <f t="shared" si="18"/>
        <v>0</v>
      </c>
      <c r="BR12" s="1"/>
      <c r="BS12" s="1"/>
      <c r="BT12" s="24">
        <f t="shared" si="19"/>
        <v>0</v>
      </c>
      <c r="BU12" s="10"/>
      <c r="BV12" s="6"/>
      <c r="BW12" s="6"/>
      <c r="BX12" s="6"/>
      <c r="BY12" s="6"/>
      <c r="BZ12" s="10"/>
      <c r="CA12" s="56">
        <f t="shared" si="20"/>
        <v>0</v>
      </c>
      <c r="CB12" s="47"/>
      <c r="CC12" s="47"/>
      <c r="CD12" s="47">
        <f t="shared" si="21"/>
        <v>0</v>
      </c>
      <c r="CE12" s="3"/>
      <c r="CF12" s="3"/>
      <c r="CG12" s="24">
        <f t="shared" si="22"/>
        <v>0</v>
      </c>
      <c r="CH12" s="10"/>
      <c r="CI12" s="6"/>
      <c r="CJ12" s="6">
        <f t="shared" si="23"/>
        <v>0</v>
      </c>
      <c r="CK12" s="6"/>
      <c r="CL12" s="6"/>
      <c r="CM12" s="10"/>
      <c r="CN12" s="56">
        <f t="shared" si="24"/>
        <v>0</v>
      </c>
      <c r="CO12" s="47">
        <v>8</v>
      </c>
      <c r="CP12" s="47">
        <v>8</v>
      </c>
      <c r="CQ12" s="47">
        <f t="shared" si="25"/>
        <v>8</v>
      </c>
      <c r="CR12" s="3">
        <v>7</v>
      </c>
      <c r="CS12" s="11"/>
      <c r="CT12" s="24">
        <f t="shared" si="26"/>
        <v>7.5</v>
      </c>
      <c r="CU12" s="10"/>
      <c r="CV12" s="6"/>
      <c r="CW12" s="6">
        <f t="shared" si="27"/>
        <v>0</v>
      </c>
      <c r="CX12" s="6"/>
      <c r="CY12" s="6"/>
      <c r="CZ12" s="10"/>
      <c r="DA12" s="56">
        <f t="shared" si="28"/>
        <v>7.5</v>
      </c>
      <c r="DB12" s="47">
        <v>8</v>
      </c>
      <c r="DC12" s="47">
        <v>5</v>
      </c>
      <c r="DD12" s="47">
        <f t="shared" si="29"/>
        <v>6</v>
      </c>
      <c r="DE12" s="3">
        <v>7</v>
      </c>
      <c r="DF12" s="48"/>
      <c r="DG12" s="24">
        <f t="shared" si="30"/>
        <v>6.5</v>
      </c>
      <c r="DH12" s="10"/>
      <c r="DI12" s="6"/>
      <c r="DJ12" s="6">
        <f t="shared" si="31"/>
        <v>0</v>
      </c>
      <c r="DK12" s="6"/>
      <c r="DL12" s="6"/>
      <c r="DM12" s="10">
        <f t="shared" si="32"/>
        <v>0</v>
      </c>
      <c r="DN12" s="56">
        <f t="shared" si="33"/>
        <v>6.5</v>
      </c>
      <c r="DO12" s="42">
        <v>8</v>
      </c>
      <c r="DP12" s="42">
        <v>10</v>
      </c>
      <c r="DQ12" s="42">
        <f t="shared" si="34"/>
        <v>9.3333333333333339</v>
      </c>
      <c r="DR12" s="42">
        <v>2</v>
      </c>
      <c r="DS12" s="1"/>
      <c r="DT12" s="24">
        <f t="shared" si="35"/>
        <v>5.7</v>
      </c>
      <c r="DU12" s="10"/>
      <c r="DV12" s="6"/>
      <c r="DW12" s="6">
        <f t="shared" si="36"/>
        <v>0</v>
      </c>
      <c r="DX12" s="6"/>
      <c r="DY12" s="6"/>
      <c r="DZ12" s="10">
        <f t="shared" si="37"/>
        <v>0</v>
      </c>
      <c r="EA12" s="56">
        <f t="shared" si="38"/>
        <v>5.666666666666667</v>
      </c>
      <c r="EB12" s="42">
        <v>6</v>
      </c>
      <c r="EC12" s="42">
        <v>5</v>
      </c>
      <c r="ED12" s="42">
        <v>6</v>
      </c>
      <c r="EE12" s="42">
        <v>5</v>
      </c>
      <c r="EF12" s="42">
        <f>(((EE12+ED12)*2+EC12+EB12)/6)</f>
        <v>5.5</v>
      </c>
      <c r="EG12" s="42">
        <v>8</v>
      </c>
      <c r="EH12" s="1"/>
      <c r="EI12" s="24">
        <f t="shared" si="39"/>
        <v>6.8</v>
      </c>
      <c r="EJ12" s="10"/>
      <c r="EK12" s="6"/>
      <c r="EL12" s="6">
        <f t="shared" si="40"/>
        <v>0</v>
      </c>
      <c r="EM12" s="6"/>
      <c r="EN12" s="6"/>
      <c r="EO12" s="10">
        <f t="shared" si="41"/>
        <v>0</v>
      </c>
      <c r="EP12" s="56">
        <f t="shared" si="42"/>
        <v>6.75</v>
      </c>
      <c r="EQ12" s="42">
        <v>8</v>
      </c>
      <c r="ER12" s="42">
        <v>8</v>
      </c>
      <c r="ES12" s="42">
        <f t="shared" si="43"/>
        <v>8</v>
      </c>
      <c r="ET12" s="42">
        <v>4</v>
      </c>
      <c r="EU12" s="1"/>
      <c r="EV12" s="24">
        <f t="shared" si="44"/>
        <v>6</v>
      </c>
      <c r="EW12" s="10"/>
      <c r="EX12" s="6"/>
      <c r="EY12" s="6">
        <f t="shared" si="45"/>
        <v>0</v>
      </c>
      <c r="EZ12" s="6"/>
      <c r="FA12" s="6"/>
      <c r="FB12" s="10">
        <f t="shared" si="46"/>
        <v>0</v>
      </c>
      <c r="FC12" s="56">
        <f t="shared" si="47"/>
        <v>6</v>
      </c>
      <c r="FD12" s="42">
        <v>8</v>
      </c>
      <c r="FE12" s="42">
        <v>7</v>
      </c>
      <c r="FF12" s="42">
        <f t="shared" si="48"/>
        <v>7.333333333333333</v>
      </c>
      <c r="FG12" s="42">
        <v>6</v>
      </c>
      <c r="FH12" s="1"/>
      <c r="FI12" s="24">
        <f t="shared" si="49"/>
        <v>6.7</v>
      </c>
      <c r="FJ12" s="10"/>
      <c r="FK12" s="6"/>
      <c r="FL12" s="6">
        <f t="shared" si="50"/>
        <v>0</v>
      </c>
      <c r="FM12" s="6"/>
      <c r="FN12" s="6"/>
      <c r="FO12" s="10">
        <f t="shared" si="51"/>
        <v>0</v>
      </c>
      <c r="FP12" s="56">
        <f t="shared" si="52"/>
        <v>6.6666666666666661</v>
      </c>
      <c r="FQ12" s="3">
        <v>8</v>
      </c>
      <c r="FR12" s="3">
        <v>10</v>
      </c>
      <c r="FS12" s="3">
        <v>7</v>
      </c>
      <c r="FT12" s="3">
        <f>((FS12+FR12)*2+FQ12)/5</f>
        <v>8.4</v>
      </c>
      <c r="FU12" s="3">
        <v>7</v>
      </c>
      <c r="FV12" s="117"/>
      <c r="FW12" s="24">
        <f>ROUND((MAX(FU12:FV12)+FT12)/2,1)</f>
        <v>7.7</v>
      </c>
      <c r="FX12" s="10"/>
      <c r="FY12" s="6"/>
      <c r="FZ12" s="6">
        <f>ROUND((FX12+FY12*2)/3,1)</f>
        <v>0</v>
      </c>
      <c r="GA12" s="6"/>
      <c r="GB12" s="6"/>
      <c r="GC12" s="10">
        <f>ROUND((MAX(GA12:GB12)+FZ12)/2,1)</f>
        <v>0</v>
      </c>
      <c r="GD12" s="56">
        <f>IF(FZ12=0,(MAX(FU12,FV12)+FT12)/2,(MAX(GA12,GB12)+FZ12)/2)</f>
        <v>7.7</v>
      </c>
      <c r="GE12" s="29">
        <v>4</v>
      </c>
      <c r="GF12" s="29">
        <v>2</v>
      </c>
      <c r="GG12" s="29">
        <f t="shared" si="57"/>
        <v>2.6666666666666665</v>
      </c>
      <c r="GH12" s="29">
        <v>6</v>
      </c>
      <c r="GI12" s="31">
        <v>8</v>
      </c>
      <c r="GJ12" s="36">
        <f t="shared" si="58"/>
        <v>5.3</v>
      </c>
      <c r="GK12" s="10"/>
      <c r="GL12" s="6"/>
      <c r="GM12" s="6">
        <f t="shared" si="59"/>
        <v>0</v>
      </c>
      <c r="GN12" s="6"/>
      <c r="GO12" s="6"/>
      <c r="GP12" s="10">
        <f t="shared" si="60"/>
        <v>0</v>
      </c>
      <c r="GQ12" s="36">
        <f t="shared" si="61"/>
        <v>5.333333333333333</v>
      </c>
      <c r="GR12" s="42">
        <v>7</v>
      </c>
      <c r="GS12" s="42">
        <v>7</v>
      </c>
      <c r="GT12" s="6">
        <f t="shared" si="62"/>
        <v>7</v>
      </c>
      <c r="GU12" s="6">
        <v>6.5</v>
      </c>
      <c r="GV12" s="11"/>
      <c r="GW12" s="24">
        <f t="shared" si="63"/>
        <v>6.8</v>
      </c>
      <c r="GX12" s="10"/>
      <c r="GY12" s="6"/>
      <c r="GZ12" s="6">
        <f t="shared" si="64"/>
        <v>0</v>
      </c>
      <c r="HA12" s="6"/>
      <c r="HB12" s="6"/>
      <c r="HC12" s="10">
        <f t="shared" si="65"/>
        <v>0</v>
      </c>
      <c r="HD12" s="56">
        <f t="shared" si="66"/>
        <v>6.75</v>
      </c>
      <c r="HE12" s="1">
        <v>7</v>
      </c>
      <c r="HF12" s="1">
        <v>7</v>
      </c>
      <c r="HG12" s="47">
        <f t="shared" si="67"/>
        <v>7</v>
      </c>
      <c r="HH12" s="1">
        <v>7</v>
      </c>
      <c r="HI12" s="11"/>
      <c r="HJ12" s="24">
        <f t="shared" si="68"/>
        <v>7</v>
      </c>
      <c r="HK12" s="10"/>
      <c r="HL12" s="6"/>
      <c r="HM12" s="6">
        <f t="shared" si="69"/>
        <v>0</v>
      </c>
      <c r="HN12" s="6"/>
      <c r="HO12" s="6"/>
      <c r="HP12" s="10">
        <f t="shared" si="70"/>
        <v>0</v>
      </c>
      <c r="HQ12" s="56">
        <f t="shared" si="71"/>
        <v>7</v>
      </c>
      <c r="HR12" s="28"/>
      <c r="HS12" s="28"/>
      <c r="HT12" s="47"/>
      <c r="HU12" s="6"/>
      <c r="HV12" s="11"/>
      <c r="HW12" s="24">
        <v>7</v>
      </c>
      <c r="HX12" s="10"/>
      <c r="HY12" s="6"/>
      <c r="HZ12" s="6"/>
      <c r="IA12" s="6"/>
      <c r="IB12" s="6"/>
      <c r="IC12" s="10"/>
      <c r="ID12" s="196">
        <f t="shared" si="72"/>
        <v>7</v>
      </c>
      <c r="IE12" s="2">
        <f t="shared" si="73"/>
        <v>5.8</v>
      </c>
      <c r="IF12" s="83" t="str">
        <f t="shared" si="74"/>
        <v>TB</v>
      </c>
    </row>
    <row r="13" spans="1:240" s="113" customFormat="1" ht="20.25" customHeight="1">
      <c r="A13" s="52">
        <v>4</v>
      </c>
      <c r="B13" s="145" t="s">
        <v>24</v>
      </c>
      <c r="C13" s="123" t="s">
        <v>28</v>
      </c>
      <c r="D13" s="123" t="str">
        <f t="shared" si="0"/>
        <v>122XD2548</v>
      </c>
      <c r="E13" s="146" t="s">
        <v>279</v>
      </c>
      <c r="F13" s="147" t="s">
        <v>176</v>
      </c>
      <c r="G13" s="149" t="s">
        <v>280</v>
      </c>
      <c r="H13" s="47">
        <v>6</v>
      </c>
      <c r="I13" s="3">
        <v>5</v>
      </c>
      <c r="J13" s="47">
        <v>5</v>
      </c>
      <c r="K13" s="3">
        <v>6</v>
      </c>
      <c r="L13" s="47">
        <f t="shared" si="1"/>
        <v>5.5</v>
      </c>
      <c r="M13" s="3">
        <v>6</v>
      </c>
      <c r="N13" s="3"/>
      <c r="O13" s="24">
        <f t="shared" si="2"/>
        <v>5.8</v>
      </c>
      <c r="P13" s="10"/>
      <c r="Q13" s="6"/>
      <c r="R13" s="6">
        <f t="shared" si="3"/>
        <v>0</v>
      </c>
      <c r="S13" s="6"/>
      <c r="T13" s="6"/>
      <c r="U13" s="10">
        <f t="shared" si="4"/>
        <v>0</v>
      </c>
      <c r="V13" s="121">
        <v>7</v>
      </c>
      <c r="W13" s="42">
        <v>7</v>
      </c>
      <c r="X13" s="42">
        <v>6</v>
      </c>
      <c r="Y13" s="47">
        <f t="shared" si="6"/>
        <v>6.3</v>
      </c>
      <c r="Z13" s="3">
        <v>7</v>
      </c>
      <c r="AA13" s="48"/>
      <c r="AB13" s="24">
        <f t="shared" si="7"/>
        <v>6.7</v>
      </c>
      <c r="AC13" s="10"/>
      <c r="AD13" s="6"/>
      <c r="AE13" s="6">
        <f t="shared" si="8"/>
        <v>0</v>
      </c>
      <c r="AF13" s="6"/>
      <c r="AG13" s="6"/>
      <c r="AH13" s="10">
        <f t="shared" si="9"/>
        <v>0</v>
      </c>
      <c r="AI13" s="56">
        <f t="shared" si="10"/>
        <v>6.65</v>
      </c>
      <c r="AJ13" s="5">
        <v>9</v>
      </c>
      <c r="AK13" s="6"/>
      <c r="AL13" s="5">
        <v>9</v>
      </c>
      <c r="AM13" s="5">
        <f t="shared" si="75"/>
        <v>9</v>
      </c>
      <c r="AN13" s="6">
        <v>10</v>
      </c>
      <c r="AO13" s="6"/>
      <c r="AP13" s="24">
        <f t="shared" si="76"/>
        <v>9.5</v>
      </c>
      <c r="AQ13" s="10"/>
      <c r="AR13" s="6"/>
      <c r="AS13" s="6">
        <f t="shared" si="77"/>
        <v>0</v>
      </c>
      <c r="AT13" s="6"/>
      <c r="AU13" s="6"/>
      <c r="AV13" s="10">
        <f t="shared" si="78"/>
        <v>0</v>
      </c>
      <c r="AW13" s="56">
        <f t="shared" si="79"/>
        <v>9.5</v>
      </c>
      <c r="AX13" s="47">
        <v>6</v>
      </c>
      <c r="AY13" s="3">
        <v>8</v>
      </c>
      <c r="AZ13" s="47">
        <v>9</v>
      </c>
      <c r="BA13" s="3">
        <v>8</v>
      </c>
      <c r="BB13" s="47">
        <f t="shared" si="13"/>
        <v>8</v>
      </c>
      <c r="BC13" s="3">
        <v>9</v>
      </c>
      <c r="BD13" s="11"/>
      <c r="BE13" s="24">
        <f t="shared" si="14"/>
        <v>8.5</v>
      </c>
      <c r="BF13" s="10"/>
      <c r="BG13" s="6"/>
      <c r="BH13" s="6">
        <f t="shared" si="15"/>
        <v>0</v>
      </c>
      <c r="BI13" s="6"/>
      <c r="BJ13" s="6"/>
      <c r="BK13" s="10">
        <f t="shared" si="16"/>
        <v>0</v>
      </c>
      <c r="BL13" s="56">
        <f t="shared" si="17"/>
        <v>8.5</v>
      </c>
      <c r="BM13" s="1"/>
      <c r="BN13" s="1"/>
      <c r="BO13" s="1"/>
      <c r="BP13" s="1"/>
      <c r="BQ13" s="47">
        <f t="shared" si="18"/>
        <v>0</v>
      </c>
      <c r="BR13" s="1"/>
      <c r="BS13" s="1"/>
      <c r="BT13" s="24">
        <f t="shared" si="19"/>
        <v>0</v>
      </c>
      <c r="BU13" s="10"/>
      <c r="BV13" s="6"/>
      <c r="BW13" s="6"/>
      <c r="BX13" s="6"/>
      <c r="BY13" s="6"/>
      <c r="BZ13" s="10"/>
      <c r="CA13" s="56">
        <f t="shared" si="20"/>
        <v>0</v>
      </c>
      <c r="CB13" s="47"/>
      <c r="CC13" s="47"/>
      <c r="CD13" s="47">
        <f t="shared" si="21"/>
        <v>0</v>
      </c>
      <c r="CE13" s="3"/>
      <c r="CF13" s="3"/>
      <c r="CG13" s="24">
        <f t="shared" si="22"/>
        <v>0</v>
      </c>
      <c r="CH13" s="10"/>
      <c r="CI13" s="6"/>
      <c r="CJ13" s="6">
        <f t="shared" si="23"/>
        <v>0</v>
      </c>
      <c r="CK13" s="6"/>
      <c r="CL13" s="6"/>
      <c r="CM13" s="10"/>
      <c r="CN13" s="56">
        <f t="shared" si="24"/>
        <v>0</v>
      </c>
      <c r="CO13" s="47"/>
      <c r="CP13" s="47"/>
      <c r="CQ13" s="47">
        <f t="shared" si="25"/>
        <v>0</v>
      </c>
      <c r="CR13" s="3"/>
      <c r="CS13" s="11"/>
      <c r="CT13" s="24">
        <f t="shared" si="26"/>
        <v>0</v>
      </c>
      <c r="CU13" s="10"/>
      <c r="CV13" s="6"/>
      <c r="CW13" s="6">
        <f t="shared" si="27"/>
        <v>0</v>
      </c>
      <c r="CX13" s="6"/>
      <c r="CY13" s="6"/>
      <c r="CZ13" s="10"/>
      <c r="DA13" s="121">
        <v>9</v>
      </c>
      <c r="DB13" s="47">
        <v>7</v>
      </c>
      <c r="DC13" s="47">
        <v>7</v>
      </c>
      <c r="DD13" s="47">
        <f t="shared" si="29"/>
        <v>7</v>
      </c>
      <c r="DE13" s="3">
        <v>7</v>
      </c>
      <c r="DF13" s="48"/>
      <c r="DG13" s="24">
        <f t="shared" si="30"/>
        <v>7</v>
      </c>
      <c r="DH13" s="10"/>
      <c r="DI13" s="6"/>
      <c r="DJ13" s="6">
        <f t="shared" si="31"/>
        <v>0</v>
      </c>
      <c r="DK13" s="6"/>
      <c r="DL13" s="6"/>
      <c r="DM13" s="10">
        <f t="shared" si="32"/>
        <v>0</v>
      </c>
      <c r="DN13" s="56">
        <f t="shared" si="33"/>
        <v>7</v>
      </c>
      <c r="DO13" s="42"/>
      <c r="DP13" s="42"/>
      <c r="DQ13" s="42">
        <f t="shared" si="34"/>
        <v>0</v>
      </c>
      <c r="DR13" s="42"/>
      <c r="DS13" s="1"/>
      <c r="DT13" s="24">
        <f t="shared" si="35"/>
        <v>0</v>
      </c>
      <c r="DU13" s="10"/>
      <c r="DV13" s="6"/>
      <c r="DW13" s="6">
        <f t="shared" si="36"/>
        <v>0</v>
      </c>
      <c r="DX13" s="6"/>
      <c r="DY13" s="6"/>
      <c r="DZ13" s="10">
        <f t="shared" si="37"/>
        <v>0</v>
      </c>
      <c r="EA13" s="56">
        <f t="shared" si="38"/>
        <v>0</v>
      </c>
      <c r="EB13" s="42"/>
      <c r="EC13" s="42"/>
      <c r="ED13" s="42"/>
      <c r="EE13" s="42"/>
      <c r="EF13" s="42"/>
      <c r="EG13" s="42"/>
      <c r="EH13" s="1"/>
      <c r="EI13" s="24">
        <f t="shared" si="39"/>
        <v>0</v>
      </c>
      <c r="EJ13" s="10"/>
      <c r="EK13" s="6"/>
      <c r="EL13" s="6">
        <f t="shared" si="40"/>
        <v>0</v>
      </c>
      <c r="EM13" s="6"/>
      <c r="EN13" s="6"/>
      <c r="EO13" s="10">
        <f t="shared" si="41"/>
        <v>0</v>
      </c>
      <c r="EP13" s="56">
        <f t="shared" si="42"/>
        <v>0</v>
      </c>
      <c r="EQ13" s="42"/>
      <c r="ER13" s="42"/>
      <c r="ES13" s="42">
        <f t="shared" si="43"/>
        <v>0</v>
      </c>
      <c r="ET13" s="42"/>
      <c r="EU13" s="1"/>
      <c r="EV13" s="24">
        <f t="shared" si="44"/>
        <v>0</v>
      </c>
      <c r="EW13" s="10"/>
      <c r="EX13" s="6"/>
      <c r="EY13" s="6">
        <f t="shared" si="45"/>
        <v>0</v>
      </c>
      <c r="EZ13" s="6"/>
      <c r="FA13" s="6"/>
      <c r="FB13" s="10">
        <f t="shared" si="46"/>
        <v>0</v>
      </c>
      <c r="FC13" s="56">
        <f t="shared" si="47"/>
        <v>0</v>
      </c>
      <c r="FD13" s="29">
        <v>6</v>
      </c>
      <c r="FE13" s="29">
        <v>8</v>
      </c>
      <c r="FF13" s="29">
        <f t="shared" si="48"/>
        <v>7.333333333333333</v>
      </c>
      <c r="FG13" s="29"/>
      <c r="FH13" s="31"/>
      <c r="FI13" s="36">
        <f t="shared" si="49"/>
        <v>3.7</v>
      </c>
      <c r="FJ13" s="10"/>
      <c r="FK13" s="6"/>
      <c r="FL13" s="6">
        <f t="shared" si="50"/>
        <v>0</v>
      </c>
      <c r="FM13" s="6"/>
      <c r="FN13" s="6"/>
      <c r="FO13" s="10">
        <f t="shared" si="51"/>
        <v>0</v>
      </c>
      <c r="FP13" s="36">
        <f t="shared" si="52"/>
        <v>3.6666666666666665</v>
      </c>
      <c r="FQ13" s="42"/>
      <c r="FR13" s="42"/>
      <c r="FS13" s="42"/>
      <c r="FT13" s="42"/>
      <c r="FU13" s="42"/>
      <c r="FV13" s="11"/>
      <c r="FW13" s="24">
        <f t="shared" si="53"/>
        <v>0</v>
      </c>
      <c r="FX13" s="10"/>
      <c r="FY13" s="6"/>
      <c r="FZ13" s="6">
        <f t="shared" si="54"/>
        <v>0</v>
      </c>
      <c r="GA13" s="6"/>
      <c r="GB13" s="6"/>
      <c r="GC13" s="10">
        <f t="shared" si="55"/>
        <v>0</v>
      </c>
      <c r="GD13" s="56">
        <f t="shared" si="56"/>
        <v>0</v>
      </c>
      <c r="GE13" s="42">
        <v>8</v>
      </c>
      <c r="GF13" s="42">
        <v>5</v>
      </c>
      <c r="GG13" s="42">
        <f t="shared" si="57"/>
        <v>6</v>
      </c>
      <c r="GH13" s="42">
        <v>4</v>
      </c>
      <c r="GI13" s="1"/>
      <c r="GJ13" s="24">
        <f t="shared" si="58"/>
        <v>5</v>
      </c>
      <c r="GK13" s="10"/>
      <c r="GL13" s="6"/>
      <c r="GM13" s="6">
        <f t="shared" si="59"/>
        <v>0</v>
      </c>
      <c r="GN13" s="6"/>
      <c r="GO13" s="6"/>
      <c r="GP13" s="10">
        <f t="shared" si="60"/>
        <v>0</v>
      </c>
      <c r="GQ13" s="56">
        <f t="shared" si="61"/>
        <v>5</v>
      </c>
      <c r="GR13" s="42">
        <v>8</v>
      </c>
      <c r="GS13" s="42">
        <v>7</v>
      </c>
      <c r="GT13" s="6">
        <f t="shared" si="62"/>
        <v>7.3</v>
      </c>
      <c r="GU13" s="6">
        <v>6.5</v>
      </c>
      <c r="GV13" s="11"/>
      <c r="GW13" s="24">
        <f t="shared" si="63"/>
        <v>6.9</v>
      </c>
      <c r="GX13" s="10"/>
      <c r="GY13" s="6"/>
      <c r="GZ13" s="6">
        <f t="shared" si="64"/>
        <v>0</v>
      </c>
      <c r="HA13" s="6"/>
      <c r="HB13" s="6"/>
      <c r="HC13" s="10">
        <f t="shared" si="65"/>
        <v>0</v>
      </c>
      <c r="HD13" s="56">
        <f t="shared" si="66"/>
        <v>6.9</v>
      </c>
      <c r="HE13" s="1"/>
      <c r="HF13" s="1"/>
      <c r="HG13" s="47">
        <f t="shared" si="67"/>
        <v>0</v>
      </c>
      <c r="HH13" s="1"/>
      <c r="HI13" s="11"/>
      <c r="HJ13" s="24">
        <f t="shared" si="68"/>
        <v>0</v>
      </c>
      <c r="HK13" s="10"/>
      <c r="HL13" s="6"/>
      <c r="HM13" s="6">
        <f t="shared" si="69"/>
        <v>0</v>
      </c>
      <c r="HN13" s="6"/>
      <c r="HO13" s="6"/>
      <c r="HP13" s="10">
        <f t="shared" si="70"/>
        <v>0</v>
      </c>
      <c r="HQ13" s="56">
        <f t="shared" si="71"/>
        <v>0</v>
      </c>
      <c r="HR13" s="28"/>
      <c r="HS13" s="28"/>
      <c r="HT13" s="47"/>
      <c r="HU13" s="6"/>
      <c r="HV13" s="11"/>
      <c r="HW13" s="24">
        <v>7</v>
      </c>
      <c r="HX13" s="10"/>
      <c r="HY13" s="6"/>
      <c r="HZ13" s="6"/>
      <c r="IA13" s="6"/>
      <c r="IB13" s="6"/>
      <c r="IC13" s="10"/>
      <c r="ID13" s="196">
        <f t="shared" si="72"/>
        <v>7</v>
      </c>
      <c r="IE13" s="2">
        <f t="shared" si="73"/>
        <v>4.2</v>
      </c>
      <c r="IF13" s="83" t="str">
        <f t="shared" si="74"/>
        <v>YẾU</v>
      </c>
    </row>
    <row r="14" spans="1:240" s="113" customFormat="1" ht="20.25" customHeight="1">
      <c r="A14" s="4">
        <v>5</v>
      </c>
      <c r="B14" s="145" t="s">
        <v>24</v>
      </c>
      <c r="C14" s="123" t="s">
        <v>29</v>
      </c>
      <c r="D14" s="123" t="str">
        <f t="shared" si="0"/>
        <v>122XD2549</v>
      </c>
      <c r="E14" s="146" t="s">
        <v>281</v>
      </c>
      <c r="F14" s="147" t="s">
        <v>213</v>
      </c>
      <c r="G14" s="148" t="s">
        <v>282</v>
      </c>
      <c r="H14" s="47">
        <v>7</v>
      </c>
      <c r="I14" s="3">
        <v>6</v>
      </c>
      <c r="J14" s="47">
        <v>8</v>
      </c>
      <c r="K14" s="3">
        <v>7</v>
      </c>
      <c r="L14" s="47">
        <f t="shared" si="1"/>
        <v>7.2</v>
      </c>
      <c r="M14" s="3">
        <v>8</v>
      </c>
      <c r="N14" s="3"/>
      <c r="O14" s="24">
        <f t="shared" si="2"/>
        <v>7.6</v>
      </c>
      <c r="P14" s="10"/>
      <c r="Q14" s="6"/>
      <c r="R14" s="6">
        <f t="shared" si="3"/>
        <v>0</v>
      </c>
      <c r="S14" s="6"/>
      <c r="T14" s="6"/>
      <c r="U14" s="10">
        <f t="shared" si="4"/>
        <v>0</v>
      </c>
      <c r="V14" s="56">
        <f t="shared" si="5"/>
        <v>7.6</v>
      </c>
      <c r="W14" s="42">
        <v>8</v>
      </c>
      <c r="X14" s="42">
        <v>7</v>
      </c>
      <c r="Y14" s="47">
        <f t="shared" si="6"/>
        <v>7.3</v>
      </c>
      <c r="Z14" s="3">
        <v>7</v>
      </c>
      <c r="AA14" s="48"/>
      <c r="AB14" s="24">
        <f t="shared" si="7"/>
        <v>7.2</v>
      </c>
      <c r="AC14" s="10"/>
      <c r="AD14" s="6"/>
      <c r="AE14" s="6">
        <f t="shared" si="8"/>
        <v>0</v>
      </c>
      <c r="AF14" s="6"/>
      <c r="AG14" s="6"/>
      <c r="AH14" s="10">
        <f t="shared" si="9"/>
        <v>0</v>
      </c>
      <c r="AI14" s="56">
        <f t="shared" si="10"/>
        <v>7.15</v>
      </c>
      <c r="AJ14" s="5"/>
      <c r="AK14" s="6"/>
      <c r="AL14" s="5"/>
      <c r="AM14" s="5">
        <f t="shared" si="75"/>
        <v>0</v>
      </c>
      <c r="AN14" s="6"/>
      <c r="AO14" s="6"/>
      <c r="AP14" s="24">
        <f t="shared" si="76"/>
        <v>0</v>
      </c>
      <c r="AQ14" s="10"/>
      <c r="AR14" s="6"/>
      <c r="AS14" s="6">
        <f t="shared" si="77"/>
        <v>0</v>
      </c>
      <c r="AT14" s="6"/>
      <c r="AU14" s="6"/>
      <c r="AV14" s="10">
        <f t="shared" si="78"/>
        <v>0</v>
      </c>
      <c r="AW14" s="56">
        <f t="shared" si="79"/>
        <v>0</v>
      </c>
      <c r="AX14" s="47"/>
      <c r="AY14" s="3">
        <v>6</v>
      </c>
      <c r="AZ14" s="47">
        <v>9</v>
      </c>
      <c r="BA14" s="3">
        <v>9</v>
      </c>
      <c r="BB14" s="47">
        <f t="shared" si="13"/>
        <v>7</v>
      </c>
      <c r="BC14" s="3">
        <v>8</v>
      </c>
      <c r="BD14" s="11"/>
      <c r="BE14" s="24">
        <f t="shared" si="14"/>
        <v>7.5</v>
      </c>
      <c r="BF14" s="10"/>
      <c r="BG14" s="6"/>
      <c r="BH14" s="6">
        <f t="shared" si="15"/>
        <v>0</v>
      </c>
      <c r="BI14" s="6"/>
      <c r="BJ14" s="6"/>
      <c r="BK14" s="10">
        <f t="shared" si="16"/>
        <v>0</v>
      </c>
      <c r="BL14" s="56">
        <f t="shared" si="17"/>
        <v>7.5</v>
      </c>
      <c r="BM14" s="1"/>
      <c r="BN14" s="1"/>
      <c r="BO14" s="1"/>
      <c r="BP14" s="1"/>
      <c r="BQ14" s="47">
        <f t="shared" si="18"/>
        <v>0</v>
      </c>
      <c r="BR14" s="1"/>
      <c r="BS14" s="1"/>
      <c r="BT14" s="24">
        <f t="shared" si="19"/>
        <v>0</v>
      </c>
      <c r="BU14" s="10"/>
      <c r="BV14" s="6"/>
      <c r="BW14" s="6"/>
      <c r="BX14" s="6"/>
      <c r="BY14" s="6"/>
      <c r="BZ14" s="10"/>
      <c r="CA14" s="56">
        <f t="shared" si="20"/>
        <v>0</v>
      </c>
      <c r="CB14" s="47"/>
      <c r="CC14" s="47"/>
      <c r="CD14" s="47">
        <f t="shared" si="21"/>
        <v>0</v>
      </c>
      <c r="CE14" s="3"/>
      <c r="CF14" s="3"/>
      <c r="CG14" s="24">
        <f t="shared" si="22"/>
        <v>0</v>
      </c>
      <c r="CH14" s="10"/>
      <c r="CI14" s="6"/>
      <c r="CJ14" s="6">
        <f t="shared" si="23"/>
        <v>0</v>
      </c>
      <c r="CK14" s="6"/>
      <c r="CL14" s="6"/>
      <c r="CM14" s="10"/>
      <c r="CN14" s="56">
        <f t="shared" si="24"/>
        <v>0</v>
      </c>
      <c r="CO14" s="47">
        <v>7</v>
      </c>
      <c r="CP14" s="47">
        <v>7</v>
      </c>
      <c r="CQ14" s="47">
        <f t="shared" si="25"/>
        <v>7</v>
      </c>
      <c r="CR14" s="3">
        <v>7</v>
      </c>
      <c r="CS14" s="11"/>
      <c r="CT14" s="24">
        <f t="shared" si="26"/>
        <v>7</v>
      </c>
      <c r="CU14" s="10"/>
      <c r="CV14" s="6"/>
      <c r="CW14" s="6">
        <f t="shared" si="27"/>
        <v>0</v>
      </c>
      <c r="CX14" s="6"/>
      <c r="CY14" s="6"/>
      <c r="CZ14" s="10"/>
      <c r="DA14" s="56">
        <f t="shared" si="28"/>
        <v>7</v>
      </c>
      <c r="DB14" s="47">
        <v>8</v>
      </c>
      <c r="DC14" s="47">
        <v>6</v>
      </c>
      <c r="DD14" s="47">
        <f t="shared" si="29"/>
        <v>6.7</v>
      </c>
      <c r="DE14" s="3">
        <v>7</v>
      </c>
      <c r="DF14" s="48"/>
      <c r="DG14" s="24">
        <f t="shared" si="30"/>
        <v>6.9</v>
      </c>
      <c r="DH14" s="10"/>
      <c r="DI14" s="6"/>
      <c r="DJ14" s="6">
        <f t="shared" si="31"/>
        <v>0</v>
      </c>
      <c r="DK14" s="6"/>
      <c r="DL14" s="6"/>
      <c r="DM14" s="10">
        <f t="shared" si="32"/>
        <v>0</v>
      </c>
      <c r="DN14" s="56">
        <f t="shared" si="33"/>
        <v>6.85</v>
      </c>
      <c r="DO14" s="42">
        <v>10</v>
      </c>
      <c r="DP14" s="42">
        <v>9</v>
      </c>
      <c r="DQ14" s="42">
        <f t="shared" si="34"/>
        <v>9.3333333333333339</v>
      </c>
      <c r="DR14" s="42">
        <v>2</v>
      </c>
      <c r="DS14" s="1"/>
      <c r="DT14" s="24">
        <f t="shared" si="35"/>
        <v>5.7</v>
      </c>
      <c r="DU14" s="10"/>
      <c r="DV14" s="6"/>
      <c r="DW14" s="6">
        <f t="shared" si="36"/>
        <v>0</v>
      </c>
      <c r="DX14" s="6"/>
      <c r="DY14" s="6"/>
      <c r="DZ14" s="10">
        <f t="shared" si="37"/>
        <v>0</v>
      </c>
      <c r="EA14" s="56">
        <f t="shared" si="38"/>
        <v>5.666666666666667</v>
      </c>
      <c r="EB14" s="42">
        <v>5</v>
      </c>
      <c r="EC14" s="42">
        <v>6</v>
      </c>
      <c r="ED14" s="42">
        <v>6</v>
      </c>
      <c r="EE14" s="42">
        <v>5</v>
      </c>
      <c r="EF14" s="42">
        <f>(((EE14+ED14)*2+EC14+EB14)/6)</f>
        <v>5.5</v>
      </c>
      <c r="EG14" s="42">
        <v>8</v>
      </c>
      <c r="EH14" s="1"/>
      <c r="EI14" s="24">
        <f t="shared" si="39"/>
        <v>6.8</v>
      </c>
      <c r="EJ14" s="10"/>
      <c r="EK14" s="6"/>
      <c r="EL14" s="6">
        <f t="shared" si="40"/>
        <v>0</v>
      </c>
      <c r="EM14" s="6"/>
      <c r="EN14" s="6"/>
      <c r="EO14" s="10">
        <f t="shared" si="41"/>
        <v>0</v>
      </c>
      <c r="EP14" s="56">
        <f t="shared" si="42"/>
        <v>6.75</v>
      </c>
      <c r="EQ14" s="42">
        <v>9</v>
      </c>
      <c r="ER14" s="42">
        <v>6</v>
      </c>
      <c r="ES14" s="42">
        <f t="shared" si="43"/>
        <v>7</v>
      </c>
      <c r="ET14" s="42">
        <v>3</v>
      </c>
      <c r="EU14" s="1"/>
      <c r="EV14" s="24">
        <f t="shared" si="44"/>
        <v>5</v>
      </c>
      <c r="EW14" s="10"/>
      <c r="EX14" s="6"/>
      <c r="EY14" s="6">
        <f t="shared" si="45"/>
        <v>0</v>
      </c>
      <c r="EZ14" s="6"/>
      <c r="FA14" s="6"/>
      <c r="FB14" s="10">
        <f t="shared" si="46"/>
        <v>0</v>
      </c>
      <c r="FC14" s="56">
        <f t="shared" si="47"/>
        <v>5</v>
      </c>
      <c r="FD14" s="42">
        <v>6</v>
      </c>
      <c r="FE14" s="42">
        <v>8</v>
      </c>
      <c r="FF14" s="42">
        <f t="shared" si="48"/>
        <v>7.333333333333333</v>
      </c>
      <c r="FG14" s="42">
        <v>6</v>
      </c>
      <c r="FH14" s="1"/>
      <c r="FI14" s="24">
        <f t="shared" si="49"/>
        <v>6.7</v>
      </c>
      <c r="FJ14" s="10"/>
      <c r="FK14" s="6"/>
      <c r="FL14" s="6">
        <f t="shared" si="50"/>
        <v>0</v>
      </c>
      <c r="FM14" s="6"/>
      <c r="FN14" s="6"/>
      <c r="FO14" s="10">
        <f t="shared" si="51"/>
        <v>0</v>
      </c>
      <c r="FP14" s="56">
        <f t="shared" si="52"/>
        <v>6.6666666666666661</v>
      </c>
      <c r="FQ14" s="42"/>
      <c r="FR14" s="42"/>
      <c r="FS14" s="42"/>
      <c r="FT14" s="42"/>
      <c r="FU14" s="42"/>
      <c r="FV14" s="11"/>
      <c r="FW14" s="24">
        <f t="shared" si="53"/>
        <v>0</v>
      </c>
      <c r="FX14" s="10"/>
      <c r="FY14" s="6"/>
      <c r="FZ14" s="6">
        <f t="shared" si="54"/>
        <v>0</v>
      </c>
      <c r="GA14" s="6"/>
      <c r="GB14" s="6"/>
      <c r="GC14" s="10">
        <f t="shared" si="55"/>
        <v>0</v>
      </c>
      <c r="GD14" s="56">
        <f t="shared" si="56"/>
        <v>0</v>
      </c>
      <c r="GE14" s="42">
        <v>8</v>
      </c>
      <c r="GF14" s="42">
        <v>5</v>
      </c>
      <c r="GG14" s="42">
        <f t="shared" si="57"/>
        <v>6</v>
      </c>
      <c r="GH14" s="42">
        <v>6</v>
      </c>
      <c r="GI14" s="1"/>
      <c r="GJ14" s="24">
        <f t="shared" si="58"/>
        <v>6</v>
      </c>
      <c r="GK14" s="10"/>
      <c r="GL14" s="6"/>
      <c r="GM14" s="6">
        <f t="shared" si="59"/>
        <v>0</v>
      </c>
      <c r="GN14" s="6"/>
      <c r="GO14" s="6"/>
      <c r="GP14" s="10">
        <f t="shared" si="60"/>
        <v>0</v>
      </c>
      <c r="GQ14" s="56">
        <f t="shared" si="61"/>
        <v>6</v>
      </c>
      <c r="GR14" s="42">
        <v>9</v>
      </c>
      <c r="GS14" s="42">
        <v>7</v>
      </c>
      <c r="GT14" s="6">
        <f t="shared" si="62"/>
        <v>7.7</v>
      </c>
      <c r="GU14" s="6">
        <v>5.5</v>
      </c>
      <c r="GV14" s="11"/>
      <c r="GW14" s="24">
        <f t="shared" si="63"/>
        <v>6.6</v>
      </c>
      <c r="GX14" s="10"/>
      <c r="GY14" s="6"/>
      <c r="GZ14" s="6">
        <f t="shared" si="64"/>
        <v>0</v>
      </c>
      <c r="HA14" s="6"/>
      <c r="HB14" s="6"/>
      <c r="HC14" s="10">
        <f t="shared" si="65"/>
        <v>0</v>
      </c>
      <c r="HD14" s="56">
        <f t="shared" si="66"/>
        <v>6.6</v>
      </c>
      <c r="HE14" s="1"/>
      <c r="HF14" s="1"/>
      <c r="HG14" s="47">
        <f t="shared" si="67"/>
        <v>0</v>
      </c>
      <c r="HH14" s="1"/>
      <c r="HI14" s="11"/>
      <c r="HJ14" s="24">
        <f t="shared" si="68"/>
        <v>0</v>
      </c>
      <c r="HK14" s="10"/>
      <c r="HL14" s="6"/>
      <c r="HM14" s="6">
        <f t="shared" si="69"/>
        <v>0</v>
      </c>
      <c r="HN14" s="6"/>
      <c r="HO14" s="6"/>
      <c r="HP14" s="10">
        <f t="shared" si="70"/>
        <v>0</v>
      </c>
      <c r="HQ14" s="56">
        <f t="shared" si="71"/>
        <v>0</v>
      </c>
      <c r="HR14" s="28"/>
      <c r="HS14" s="28"/>
      <c r="HT14" s="47"/>
      <c r="HU14" s="6"/>
      <c r="HV14" s="11"/>
      <c r="HW14" s="24">
        <v>6</v>
      </c>
      <c r="HX14" s="10"/>
      <c r="HY14" s="6"/>
      <c r="HZ14" s="6"/>
      <c r="IA14" s="6"/>
      <c r="IB14" s="6"/>
      <c r="IC14" s="10"/>
      <c r="ID14" s="196">
        <f t="shared" si="72"/>
        <v>6</v>
      </c>
      <c r="IE14" s="2">
        <f t="shared" si="73"/>
        <v>4.9000000000000004</v>
      </c>
      <c r="IF14" s="83" t="str">
        <f t="shared" si="74"/>
        <v>YẾU</v>
      </c>
    </row>
    <row r="15" spans="1:240" s="113" customFormat="1" ht="20.25" customHeight="1">
      <c r="A15" s="52">
        <v>6</v>
      </c>
      <c r="B15" s="145" t="s">
        <v>24</v>
      </c>
      <c r="C15" s="123" t="s">
        <v>30</v>
      </c>
      <c r="D15" s="123" t="str">
        <f t="shared" si="0"/>
        <v>122XD2550</v>
      </c>
      <c r="E15" s="146" t="s">
        <v>283</v>
      </c>
      <c r="F15" s="147" t="s">
        <v>207</v>
      </c>
      <c r="G15" s="148" t="s">
        <v>284</v>
      </c>
      <c r="H15" s="47">
        <v>5</v>
      </c>
      <c r="I15" s="3">
        <v>6</v>
      </c>
      <c r="J15" s="47">
        <v>5</v>
      </c>
      <c r="K15" s="3">
        <v>6</v>
      </c>
      <c r="L15" s="47">
        <f t="shared" si="1"/>
        <v>5.5</v>
      </c>
      <c r="M15" s="3">
        <v>8</v>
      </c>
      <c r="N15" s="3"/>
      <c r="O15" s="24">
        <f t="shared" si="2"/>
        <v>6.8</v>
      </c>
      <c r="P15" s="10"/>
      <c r="Q15" s="6"/>
      <c r="R15" s="6">
        <f t="shared" si="3"/>
        <v>0</v>
      </c>
      <c r="S15" s="6"/>
      <c r="T15" s="6"/>
      <c r="U15" s="10">
        <f t="shared" si="4"/>
        <v>0</v>
      </c>
      <c r="V15" s="56">
        <f t="shared" si="5"/>
        <v>6.75</v>
      </c>
      <c r="W15" s="42">
        <v>8</v>
      </c>
      <c r="X15" s="42">
        <v>7</v>
      </c>
      <c r="Y15" s="47">
        <f t="shared" si="6"/>
        <v>7.3</v>
      </c>
      <c r="Z15" s="3">
        <v>6</v>
      </c>
      <c r="AA15" s="48"/>
      <c r="AB15" s="24">
        <f t="shared" si="7"/>
        <v>6.7</v>
      </c>
      <c r="AC15" s="10"/>
      <c r="AD15" s="6"/>
      <c r="AE15" s="6">
        <f t="shared" si="8"/>
        <v>0</v>
      </c>
      <c r="AF15" s="6"/>
      <c r="AG15" s="6"/>
      <c r="AH15" s="10">
        <f t="shared" si="9"/>
        <v>0</v>
      </c>
      <c r="AI15" s="56">
        <f t="shared" si="10"/>
        <v>6.65</v>
      </c>
      <c r="AJ15" s="5">
        <v>8</v>
      </c>
      <c r="AK15" s="6"/>
      <c r="AL15" s="5">
        <v>8</v>
      </c>
      <c r="AM15" s="5">
        <f t="shared" si="75"/>
        <v>8</v>
      </c>
      <c r="AN15" s="6">
        <v>9</v>
      </c>
      <c r="AO15" s="6"/>
      <c r="AP15" s="24">
        <f t="shared" si="76"/>
        <v>8.5</v>
      </c>
      <c r="AQ15" s="10"/>
      <c r="AR15" s="6"/>
      <c r="AS15" s="6">
        <f t="shared" si="77"/>
        <v>0</v>
      </c>
      <c r="AT15" s="6"/>
      <c r="AU15" s="6"/>
      <c r="AV15" s="10">
        <f t="shared" si="78"/>
        <v>0</v>
      </c>
      <c r="AW15" s="56">
        <f t="shared" si="79"/>
        <v>8.5</v>
      </c>
      <c r="AX15" s="47">
        <v>3</v>
      </c>
      <c r="AY15" s="3">
        <v>8</v>
      </c>
      <c r="AZ15" s="47">
        <v>9</v>
      </c>
      <c r="BA15" s="3">
        <v>9</v>
      </c>
      <c r="BB15" s="47">
        <f t="shared" si="13"/>
        <v>7.8</v>
      </c>
      <c r="BC15" s="3">
        <v>8</v>
      </c>
      <c r="BD15" s="11"/>
      <c r="BE15" s="24">
        <f t="shared" si="14"/>
        <v>7.9</v>
      </c>
      <c r="BF15" s="10"/>
      <c r="BG15" s="6"/>
      <c r="BH15" s="6">
        <f t="shared" si="15"/>
        <v>0</v>
      </c>
      <c r="BI15" s="6"/>
      <c r="BJ15" s="6"/>
      <c r="BK15" s="10">
        <f t="shared" si="16"/>
        <v>0</v>
      </c>
      <c r="BL15" s="56">
        <f t="shared" si="17"/>
        <v>7.9</v>
      </c>
      <c r="BM15" s="1"/>
      <c r="BN15" s="1"/>
      <c r="BO15" s="1"/>
      <c r="BP15" s="1"/>
      <c r="BQ15" s="47">
        <f t="shared" si="18"/>
        <v>0</v>
      </c>
      <c r="BR15" s="1"/>
      <c r="BS15" s="1"/>
      <c r="BT15" s="24">
        <f t="shared" si="19"/>
        <v>0</v>
      </c>
      <c r="BU15" s="10"/>
      <c r="BV15" s="6"/>
      <c r="BW15" s="6"/>
      <c r="BX15" s="6"/>
      <c r="BY15" s="6"/>
      <c r="BZ15" s="10"/>
      <c r="CA15" s="56">
        <f t="shared" si="20"/>
        <v>0</v>
      </c>
      <c r="CB15" s="47"/>
      <c r="CC15" s="47"/>
      <c r="CD15" s="47">
        <f t="shared" si="21"/>
        <v>0</v>
      </c>
      <c r="CE15" s="3"/>
      <c r="CF15" s="3"/>
      <c r="CG15" s="24">
        <f t="shared" si="22"/>
        <v>0</v>
      </c>
      <c r="CH15" s="10"/>
      <c r="CI15" s="6"/>
      <c r="CJ15" s="6">
        <f t="shared" si="23"/>
        <v>0</v>
      </c>
      <c r="CK15" s="6"/>
      <c r="CL15" s="6"/>
      <c r="CM15" s="10"/>
      <c r="CN15" s="56">
        <f t="shared" si="24"/>
        <v>0</v>
      </c>
      <c r="CO15" s="47">
        <v>8</v>
      </c>
      <c r="CP15" s="47">
        <v>8</v>
      </c>
      <c r="CQ15" s="47">
        <f t="shared" si="25"/>
        <v>8</v>
      </c>
      <c r="CR15" s="3">
        <v>8</v>
      </c>
      <c r="CS15" s="11"/>
      <c r="CT15" s="24">
        <f t="shared" si="26"/>
        <v>8</v>
      </c>
      <c r="CU15" s="10"/>
      <c r="CV15" s="6"/>
      <c r="CW15" s="6">
        <f t="shared" si="27"/>
        <v>0</v>
      </c>
      <c r="CX15" s="6"/>
      <c r="CY15" s="6"/>
      <c r="CZ15" s="10"/>
      <c r="DA15" s="56">
        <f t="shared" si="28"/>
        <v>8</v>
      </c>
      <c r="DB15" s="47">
        <v>8</v>
      </c>
      <c r="DC15" s="47">
        <v>6</v>
      </c>
      <c r="DD15" s="47">
        <f t="shared" si="29"/>
        <v>6.7</v>
      </c>
      <c r="DE15" s="3">
        <v>7</v>
      </c>
      <c r="DF15" s="48"/>
      <c r="DG15" s="24">
        <f t="shared" si="30"/>
        <v>6.9</v>
      </c>
      <c r="DH15" s="10"/>
      <c r="DI15" s="6"/>
      <c r="DJ15" s="6">
        <f t="shared" si="31"/>
        <v>0</v>
      </c>
      <c r="DK15" s="6"/>
      <c r="DL15" s="6"/>
      <c r="DM15" s="10">
        <f t="shared" si="32"/>
        <v>0</v>
      </c>
      <c r="DN15" s="56">
        <f t="shared" si="33"/>
        <v>6.85</v>
      </c>
      <c r="DO15" s="42">
        <v>8</v>
      </c>
      <c r="DP15" s="42">
        <v>9</v>
      </c>
      <c r="DQ15" s="42">
        <f t="shared" si="34"/>
        <v>8.6666666666666661</v>
      </c>
      <c r="DR15" s="42">
        <v>3</v>
      </c>
      <c r="DS15" s="1"/>
      <c r="DT15" s="24">
        <f t="shared" si="35"/>
        <v>5.8</v>
      </c>
      <c r="DU15" s="10"/>
      <c r="DV15" s="6"/>
      <c r="DW15" s="6">
        <f t="shared" si="36"/>
        <v>0</v>
      </c>
      <c r="DX15" s="6"/>
      <c r="DY15" s="6"/>
      <c r="DZ15" s="10">
        <f t="shared" si="37"/>
        <v>0</v>
      </c>
      <c r="EA15" s="56">
        <f t="shared" si="38"/>
        <v>5.833333333333333</v>
      </c>
      <c r="EB15" s="42">
        <v>8</v>
      </c>
      <c r="EC15" s="42">
        <v>5</v>
      </c>
      <c r="ED15" s="42">
        <v>7</v>
      </c>
      <c r="EE15" s="42">
        <v>5</v>
      </c>
      <c r="EF15" s="42">
        <f>(((EE15+ED15)*2+EC15+EB15)/6)</f>
        <v>6.166666666666667</v>
      </c>
      <c r="EG15" s="42">
        <v>8</v>
      </c>
      <c r="EH15" s="1"/>
      <c r="EI15" s="24">
        <f t="shared" si="39"/>
        <v>7.1</v>
      </c>
      <c r="EJ15" s="10"/>
      <c r="EK15" s="6"/>
      <c r="EL15" s="6">
        <f t="shared" si="40"/>
        <v>0</v>
      </c>
      <c r="EM15" s="6"/>
      <c r="EN15" s="6"/>
      <c r="EO15" s="10">
        <f t="shared" si="41"/>
        <v>0</v>
      </c>
      <c r="EP15" s="56">
        <f t="shared" si="42"/>
        <v>7.0833333333333339</v>
      </c>
      <c r="EQ15" s="42">
        <v>9</v>
      </c>
      <c r="ER15" s="42">
        <v>9</v>
      </c>
      <c r="ES15" s="42">
        <f t="shared" si="43"/>
        <v>9</v>
      </c>
      <c r="ET15" s="42">
        <v>6</v>
      </c>
      <c r="EU15" s="1"/>
      <c r="EV15" s="24">
        <f t="shared" si="44"/>
        <v>7.5</v>
      </c>
      <c r="EW15" s="10"/>
      <c r="EX15" s="6"/>
      <c r="EY15" s="6">
        <f t="shared" si="45"/>
        <v>0</v>
      </c>
      <c r="EZ15" s="6"/>
      <c r="FA15" s="6"/>
      <c r="FB15" s="10">
        <f t="shared" si="46"/>
        <v>0</v>
      </c>
      <c r="FC15" s="56">
        <f t="shared" si="47"/>
        <v>7.5</v>
      </c>
      <c r="FD15" s="42">
        <v>7</v>
      </c>
      <c r="FE15" s="42">
        <v>8</v>
      </c>
      <c r="FF15" s="42">
        <f t="shared" si="48"/>
        <v>7.666666666666667</v>
      </c>
      <c r="FG15" s="42">
        <v>6.5</v>
      </c>
      <c r="FH15" s="1"/>
      <c r="FI15" s="24">
        <f t="shared" si="49"/>
        <v>7.1</v>
      </c>
      <c r="FJ15" s="10"/>
      <c r="FK15" s="6"/>
      <c r="FL15" s="6">
        <f t="shared" si="50"/>
        <v>0</v>
      </c>
      <c r="FM15" s="6"/>
      <c r="FN15" s="6"/>
      <c r="FO15" s="10">
        <f t="shared" si="51"/>
        <v>0</v>
      </c>
      <c r="FP15" s="56">
        <f t="shared" si="52"/>
        <v>7.0833333333333339</v>
      </c>
      <c r="FQ15" s="42">
        <v>9</v>
      </c>
      <c r="FR15" s="42">
        <v>10</v>
      </c>
      <c r="FS15" s="42">
        <v>7</v>
      </c>
      <c r="FT15" s="42">
        <f>((FS15+FR15)*2+FQ15)/5</f>
        <v>8.6</v>
      </c>
      <c r="FU15" s="42">
        <v>7.7</v>
      </c>
      <c r="FV15" s="11"/>
      <c r="FW15" s="24">
        <f t="shared" si="53"/>
        <v>8.1999999999999993</v>
      </c>
      <c r="FX15" s="10"/>
      <c r="FY15" s="6"/>
      <c r="FZ15" s="6">
        <f t="shared" si="54"/>
        <v>0</v>
      </c>
      <c r="GA15" s="6"/>
      <c r="GB15" s="6"/>
      <c r="GC15" s="10">
        <f t="shared" si="55"/>
        <v>0</v>
      </c>
      <c r="GD15" s="56">
        <f t="shared" si="56"/>
        <v>8.15</v>
      </c>
      <c r="GE15" s="42">
        <v>8</v>
      </c>
      <c r="GF15" s="42">
        <v>10</v>
      </c>
      <c r="GG15" s="42">
        <f t="shared" si="57"/>
        <v>9.3333333333333339</v>
      </c>
      <c r="GH15" s="42">
        <v>6</v>
      </c>
      <c r="GI15" s="1"/>
      <c r="GJ15" s="24">
        <f t="shared" si="58"/>
        <v>7.7</v>
      </c>
      <c r="GK15" s="10"/>
      <c r="GL15" s="6"/>
      <c r="GM15" s="6">
        <f t="shared" si="59"/>
        <v>0</v>
      </c>
      <c r="GN15" s="6"/>
      <c r="GO15" s="6"/>
      <c r="GP15" s="10">
        <f t="shared" si="60"/>
        <v>0</v>
      </c>
      <c r="GQ15" s="56">
        <f t="shared" si="61"/>
        <v>7.666666666666667</v>
      </c>
      <c r="GR15" s="42">
        <v>7</v>
      </c>
      <c r="GS15" s="42">
        <v>7</v>
      </c>
      <c r="GT15" s="6">
        <f t="shared" si="62"/>
        <v>7</v>
      </c>
      <c r="GU15" s="6">
        <v>9.5</v>
      </c>
      <c r="GV15" s="11"/>
      <c r="GW15" s="24">
        <f t="shared" si="63"/>
        <v>8.3000000000000007</v>
      </c>
      <c r="GX15" s="10"/>
      <c r="GY15" s="6"/>
      <c r="GZ15" s="6">
        <f t="shared" si="64"/>
        <v>0</v>
      </c>
      <c r="HA15" s="6"/>
      <c r="HB15" s="6"/>
      <c r="HC15" s="10">
        <f t="shared" si="65"/>
        <v>0</v>
      </c>
      <c r="HD15" s="56">
        <f t="shared" si="66"/>
        <v>8.25</v>
      </c>
      <c r="HE15" s="1">
        <v>7</v>
      </c>
      <c r="HF15" s="1">
        <v>7</v>
      </c>
      <c r="HG15" s="47">
        <f t="shared" si="67"/>
        <v>7</v>
      </c>
      <c r="HH15" s="1">
        <v>7</v>
      </c>
      <c r="HI15" s="11"/>
      <c r="HJ15" s="24">
        <f t="shared" si="68"/>
        <v>7</v>
      </c>
      <c r="HK15" s="10"/>
      <c r="HL15" s="6"/>
      <c r="HM15" s="6">
        <f t="shared" si="69"/>
        <v>0</v>
      </c>
      <c r="HN15" s="6"/>
      <c r="HO15" s="6"/>
      <c r="HP15" s="10">
        <f t="shared" si="70"/>
        <v>0</v>
      </c>
      <c r="HQ15" s="56">
        <f t="shared" si="71"/>
        <v>7</v>
      </c>
      <c r="HR15" s="28"/>
      <c r="HS15" s="28"/>
      <c r="HT15" s="47"/>
      <c r="HU15" s="6"/>
      <c r="HV15" s="11"/>
      <c r="HW15" s="24">
        <v>6</v>
      </c>
      <c r="HX15" s="10"/>
      <c r="HY15" s="6"/>
      <c r="HZ15" s="6"/>
      <c r="IA15" s="6"/>
      <c r="IB15" s="6"/>
      <c r="IC15" s="10"/>
      <c r="ID15" s="196">
        <f t="shared" si="72"/>
        <v>6</v>
      </c>
      <c r="IE15" s="2">
        <f t="shared" si="73"/>
        <v>6.4</v>
      </c>
      <c r="IF15" s="83" t="str">
        <f t="shared" si="74"/>
        <v>TB KHÁ</v>
      </c>
    </row>
    <row r="16" spans="1:240" s="113" customFormat="1" ht="20.25" customHeight="1">
      <c r="A16" s="4">
        <v>7</v>
      </c>
      <c r="B16" s="173" t="s">
        <v>99</v>
      </c>
      <c r="C16" s="123" t="s">
        <v>100</v>
      </c>
      <c r="D16" s="123" t="str">
        <f t="shared" si="0"/>
        <v>123XD2642</v>
      </c>
      <c r="E16" s="125" t="s">
        <v>389</v>
      </c>
      <c r="F16" s="126" t="s">
        <v>412</v>
      </c>
      <c r="G16" s="175" t="s">
        <v>413</v>
      </c>
      <c r="H16" s="6"/>
      <c r="I16" s="6"/>
      <c r="J16" s="6"/>
      <c r="K16" s="6"/>
      <c r="L16" s="47">
        <f>ROUND((H16+I16+J16*2+K16*2)/6,1)</f>
        <v>0</v>
      </c>
      <c r="M16" s="6"/>
      <c r="N16" s="3"/>
      <c r="O16" s="24">
        <f t="shared" ref="O16:O27" si="80">ROUND((MAX(M16:N16)+L16)/2,1)</f>
        <v>0</v>
      </c>
      <c r="P16" s="10"/>
      <c r="Q16" s="6"/>
      <c r="R16" s="6">
        <f t="shared" ref="R16:R27" si="81">ROUND((P16+Q16*2)/3,1)</f>
        <v>0</v>
      </c>
      <c r="S16" s="6"/>
      <c r="T16" s="6"/>
      <c r="U16" s="10">
        <f t="shared" ref="U16:U27" si="82">ROUND((MAX(S16:T16)+R16)/2,1)</f>
        <v>0</v>
      </c>
      <c r="V16" s="56">
        <f t="shared" ref="V16:V27" si="83">IF(R16=0,(MAX(M16,N16)+L16)/2,(MAX(S16,T16)+R16)/2)</f>
        <v>0</v>
      </c>
      <c r="W16" s="6">
        <v>5</v>
      </c>
      <c r="X16" s="6">
        <v>5</v>
      </c>
      <c r="Y16" s="47">
        <f t="shared" si="6"/>
        <v>5</v>
      </c>
      <c r="Z16" s="6">
        <v>5</v>
      </c>
      <c r="AA16" s="48"/>
      <c r="AB16" s="24">
        <f t="shared" ref="AB16:AB27" si="84">ROUND((MAX(Z16:AA16)+Y16)/2,1)</f>
        <v>5</v>
      </c>
      <c r="AC16" s="10"/>
      <c r="AD16" s="6"/>
      <c r="AE16" s="6">
        <f t="shared" ref="AE16:AE27" si="85">ROUND((AC16+AD16*2)/3,1)</f>
        <v>0</v>
      </c>
      <c r="AF16" s="6"/>
      <c r="AG16" s="6"/>
      <c r="AH16" s="10">
        <f t="shared" ref="AH16:AH27" si="86">ROUND((MAX(AF16:AG16)+AE16)/2,1)</f>
        <v>0</v>
      </c>
      <c r="AI16" s="56">
        <f t="shared" ref="AI16:AI27" si="87">IF(AE16=0,(MAX(Z16,AA16)+Y16)/2,(MAX(AF16,AG16)+AE16)/2)</f>
        <v>5</v>
      </c>
      <c r="AJ16" s="43"/>
      <c r="AK16" s="43"/>
      <c r="AL16" s="43"/>
      <c r="AM16" s="1"/>
      <c r="AN16" s="43"/>
      <c r="AO16" s="43"/>
      <c r="AP16" s="24">
        <f t="shared" ref="AP16:AP27" si="88">ROUND((MAX(AN16:AO16)+AM16)/2,1)</f>
        <v>0</v>
      </c>
      <c r="AQ16" s="10"/>
      <c r="AR16" s="6"/>
      <c r="AS16" s="6">
        <f t="shared" ref="AS16:AS27" si="89">ROUND((AQ16+AR16*2)/3,1)</f>
        <v>0</v>
      </c>
      <c r="AT16" s="6"/>
      <c r="AU16" s="6"/>
      <c r="AV16" s="10">
        <f t="shared" ref="AV16:AV27" si="90">ROUND((MAX(AT16:AU16)+AS16)/2,1)</f>
        <v>0</v>
      </c>
      <c r="AW16" s="56">
        <f t="shared" ref="AW16:AW27" si="91">IF(AS16=0,(MAX(AN16,AO16)+AM16)/2,(MAX(AT16,AU16)+AS16)/2)</f>
        <v>0</v>
      </c>
      <c r="AX16" s="6"/>
      <c r="AY16" s="6"/>
      <c r="AZ16" s="6"/>
      <c r="BA16" s="6"/>
      <c r="BB16" s="47">
        <f t="shared" si="13"/>
        <v>0</v>
      </c>
      <c r="BC16" s="6"/>
      <c r="BD16" s="51"/>
      <c r="BE16" s="24">
        <f t="shared" ref="BE16:BE27" si="92">ROUND((MAX(BC16:BD16)+BB16)/2,1)</f>
        <v>0</v>
      </c>
      <c r="BF16" s="10"/>
      <c r="BG16" s="6"/>
      <c r="BH16" s="6">
        <f t="shared" ref="BH16:BH27" si="93">ROUND((BF16+BG16*2)/3,1)</f>
        <v>0</v>
      </c>
      <c r="BI16" s="6"/>
      <c r="BJ16" s="6"/>
      <c r="BK16" s="10">
        <f t="shared" ref="BK16:BK27" si="94">ROUND((MAX(BI16:BJ16)+BH16)/2,1)</f>
        <v>0</v>
      </c>
      <c r="BL16" s="56">
        <f t="shared" ref="BL16:BL27" si="95">IF(BH16=0,(MAX(BC16,BD16)+BB16)/2,(MAX(BI16,BJ16)+BH16)/2)</f>
        <v>0</v>
      </c>
      <c r="BM16" s="1">
        <v>6</v>
      </c>
      <c r="BN16" s="1"/>
      <c r="BO16" s="1"/>
      <c r="BP16" s="1">
        <v>9</v>
      </c>
      <c r="BQ16" s="1">
        <f t="shared" ref="BQ16:BQ27" si="96">(BP16*2+BM16)/3</f>
        <v>8</v>
      </c>
      <c r="BR16" s="1">
        <v>8</v>
      </c>
      <c r="BS16" s="1"/>
      <c r="BT16" s="24">
        <f t="shared" ref="BT16:BT27" si="97">ROUND((MAX(BR16:BS16)+BQ16)/2,1)</f>
        <v>8</v>
      </c>
      <c r="BU16" s="10"/>
      <c r="BV16" s="6"/>
      <c r="BW16" s="6"/>
      <c r="BX16" s="6"/>
      <c r="BY16" s="6"/>
      <c r="BZ16" s="10"/>
      <c r="CA16" s="56">
        <f t="shared" ref="CA16:CA27" si="98">IF(BW16=0,(MAX(BR16,BS16)+BQ16)/2,(MAX(BX16,BY16)+BW16)/2)</f>
        <v>8</v>
      </c>
      <c r="CB16" s="1">
        <v>6</v>
      </c>
      <c r="CC16" s="1">
        <v>9</v>
      </c>
      <c r="CD16" s="1">
        <f t="shared" ref="CD16:CD27" si="99">ROUND((CC16*2+CB16)/3,1)</f>
        <v>8</v>
      </c>
      <c r="CE16" s="1">
        <v>7</v>
      </c>
      <c r="CF16" s="2"/>
      <c r="CG16" s="24">
        <f t="shared" ref="CG16:CG27" si="100">ROUND((MAX(CE16:CF16)+CD16)/2,1)</f>
        <v>7.5</v>
      </c>
      <c r="CH16" s="10"/>
      <c r="CI16" s="6"/>
      <c r="CJ16" s="6">
        <f t="shared" ref="CJ16:CJ27" si="101">ROUND((CH16+CI16*2)/3,1)</f>
        <v>0</v>
      </c>
      <c r="CK16" s="6"/>
      <c r="CL16" s="6"/>
      <c r="CM16" s="10"/>
      <c r="CN16" s="56">
        <f t="shared" ref="CN16:CN27" si="102">IF(CJ16=0,(MAX(CE16,CF16)+CD16)/2,(MAX(CK16,CL16)+CJ16)/2)</f>
        <v>7.5</v>
      </c>
      <c r="CO16" s="1"/>
      <c r="CP16" s="1"/>
      <c r="CQ16" s="2"/>
      <c r="CR16" s="1"/>
      <c r="CS16" s="11"/>
      <c r="CT16" s="24">
        <f t="shared" ref="CT16:CT27" si="103">ROUND((MAX(CR16:CS16)+CQ16)/2,1)</f>
        <v>0</v>
      </c>
      <c r="CU16" s="10"/>
      <c r="CV16" s="6"/>
      <c r="CW16" s="6">
        <f t="shared" ref="CW16:CW27" si="104">ROUND((CU16+CV16*2)/3,1)</f>
        <v>0</v>
      </c>
      <c r="CX16" s="6"/>
      <c r="CY16" s="6"/>
      <c r="CZ16" s="10"/>
      <c r="DA16" s="56">
        <f t="shared" ref="DA16:DA27" si="105">IF(CW16=0,(MAX(CR16,CS16)+CQ16)/2,(MAX(CX16,CY16)+CW16)/2)</f>
        <v>0</v>
      </c>
      <c r="DB16" s="6">
        <v>5</v>
      </c>
      <c r="DC16" s="6">
        <v>6</v>
      </c>
      <c r="DD16" s="47">
        <f t="shared" si="29"/>
        <v>5.7</v>
      </c>
      <c r="DE16" s="6">
        <v>7</v>
      </c>
      <c r="DF16" s="48"/>
      <c r="DG16" s="24">
        <f t="shared" ref="DG16:DG27" si="106">ROUND((MAX(DE16:DF16)+DD16)/2,1)</f>
        <v>6.4</v>
      </c>
      <c r="DH16" s="10"/>
      <c r="DI16" s="6"/>
      <c r="DJ16" s="6">
        <f t="shared" ref="DJ16:DJ27" si="107">ROUND((DH16+DI16*2)/3,1)</f>
        <v>0</v>
      </c>
      <c r="DK16" s="6"/>
      <c r="DL16" s="6"/>
      <c r="DM16" s="10">
        <f t="shared" ref="DM16:DM27" si="108">ROUND((MAX(DK16:DL16)+DJ16)/2,1)</f>
        <v>0</v>
      </c>
      <c r="DN16" s="56">
        <f t="shared" ref="DN16:DN27" si="109">IF(DJ16=0,(MAX(DE16,DF16)+DD16)/2,(MAX(DK16,DL16)+DJ16)/2)</f>
        <v>6.35</v>
      </c>
      <c r="DO16" s="1">
        <v>7</v>
      </c>
      <c r="DP16" s="1">
        <v>6</v>
      </c>
      <c r="DQ16" s="42">
        <f t="shared" si="34"/>
        <v>6.333333333333333</v>
      </c>
      <c r="DR16" s="1">
        <v>6</v>
      </c>
      <c r="DS16" s="1"/>
      <c r="DT16" s="24">
        <f t="shared" ref="DT16:DT23" si="110">ROUND((MAX(DR16:DS16)+DQ16)/2,1)</f>
        <v>6.2</v>
      </c>
      <c r="DU16" s="10"/>
      <c r="DV16" s="6"/>
      <c r="DW16" s="6">
        <f t="shared" ref="DW16:DW23" si="111">ROUND((DU16+DV16*2)/3,1)</f>
        <v>0</v>
      </c>
      <c r="DX16" s="6"/>
      <c r="DY16" s="6"/>
      <c r="DZ16" s="10">
        <f t="shared" ref="DZ16:DZ23" si="112">ROUND((MAX(DX16:DY16)+DW16)/2,1)</f>
        <v>0</v>
      </c>
      <c r="EA16" s="56">
        <f t="shared" ref="EA16:EA23" si="113">IF(DW16=0,(MAX(DR16,DS16)+DQ16)/2,(MAX(DX16,DY16)+DW16)/2)</f>
        <v>6.1666666666666661</v>
      </c>
      <c r="EB16" s="1">
        <v>5</v>
      </c>
      <c r="EC16" s="1">
        <v>9</v>
      </c>
      <c r="ED16" s="1">
        <v>9</v>
      </c>
      <c r="EE16" s="1">
        <v>6</v>
      </c>
      <c r="EF16" s="1">
        <f t="shared" ref="EF16:EF27" si="114">(((EE16+ED16)*2+EC16+EB16)/6)</f>
        <v>7.333333333333333</v>
      </c>
      <c r="EG16" s="1">
        <v>5</v>
      </c>
      <c r="EH16" s="4"/>
      <c r="EI16" s="24">
        <f t="shared" ref="EI16:EI27" si="115">ROUND((MAX(EG16:EH16)+EF16)/2,1)</f>
        <v>6.2</v>
      </c>
      <c r="EJ16" s="10"/>
      <c r="EK16" s="6"/>
      <c r="EL16" s="6">
        <f t="shared" ref="EL16:EL27" si="116">ROUND((EJ16+EK16*2)/3,1)</f>
        <v>0</v>
      </c>
      <c r="EM16" s="6"/>
      <c r="EN16" s="6"/>
      <c r="EO16" s="10">
        <f t="shared" ref="EO16:EO27" si="117">ROUND((MAX(EM16:EN16)+EL16)/2,1)</f>
        <v>0</v>
      </c>
      <c r="EP16" s="56">
        <f t="shared" ref="EP16:EP27" si="118">IF(EL16=0,(MAX(EG16,EH16)+EF16)/2,(MAX(EM16,EN16)+EL16)/2)</f>
        <v>6.1666666666666661</v>
      </c>
      <c r="EQ16" s="1">
        <v>9</v>
      </c>
      <c r="ER16" s="1">
        <v>9</v>
      </c>
      <c r="ES16" s="1">
        <f t="shared" ref="ES16:ES27" si="119">ROUND((ER16*2+EQ16)/3,1)</f>
        <v>9</v>
      </c>
      <c r="ET16" s="1">
        <v>8.5</v>
      </c>
      <c r="EU16" s="1"/>
      <c r="EV16" s="24">
        <f t="shared" ref="EV16:EV27" si="120">ROUND((MAX(ET16:EU16)+ES16)/2,1)</f>
        <v>8.8000000000000007</v>
      </c>
      <c r="EW16" s="10"/>
      <c r="EX16" s="6"/>
      <c r="EY16" s="6">
        <f t="shared" ref="EY16:EY27" si="121">ROUND((EW16+EX16*2)/3,1)</f>
        <v>0</v>
      </c>
      <c r="EZ16" s="6"/>
      <c r="FA16" s="6"/>
      <c r="FB16" s="10">
        <f t="shared" ref="FB16:FB27" si="122">ROUND((MAX(EZ16:FA16)+EY16)/2,1)</f>
        <v>0</v>
      </c>
      <c r="FC16" s="56">
        <f t="shared" ref="FC16:FC27" si="123">IF(EY16=0,(MAX(ET16,EU16)+ES16)/2,(MAX(EZ16,FA16)+EY16)/2)</f>
        <v>8.75</v>
      </c>
      <c r="FD16" s="1">
        <v>9</v>
      </c>
      <c r="FE16" s="1">
        <v>5</v>
      </c>
      <c r="FF16" s="4">
        <f t="shared" ref="FF16:FF26" si="124">(FE16*2+FD16)/3</f>
        <v>6.333333333333333</v>
      </c>
      <c r="FG16" s="3">
        <v>8</v>
      </c>
      <c r="FH16" s="1"/>
      <c r="FI16" s="24">
        <f t="shared" ref="FI16:FI27" si="125">ROUND((MAX(FG16:FH16)+FF16)/2,1)</f>
        <v>7.2</v>
      </c>
      <c r="FJ16" s="10"/>
      <c r="FK16" s="6"/>
      <c r="FL16" s="6">
        <f t="shared" ref="FL16:FL27" si="126">ROUND((FJ16+FK16*2)/3,1)</f>
        <v>0</v>
      </c>
      <c r="FM16" s="6"/>
      <c r="FN16" s="6"/>
      <c r="FO16" s="10">
        <f t="shared" ref="FO16:FO27" si="127">ROUND((MAX(FM16:FN16)+FL16)/2,1)</f>
        <v>0</v>
      </c>
      <c r="FP16" s="56">
        <f t="shared" ref="FP16:FP27" si="128">IF(FL16=0,(MAX(FG16,FH16)+FF16)/2,(MAX(FM16,FN16)+FL16)/2)</f>
        <v>7.1666666666666661</v>
      </c>
      <c r="FQ16" s="1">
        <v>9</v>
      </c>
      <c r="FR16" s="1">
        <v>9</v>
      </c>
      <c r="FS16" s="1"/>
      <c r="FT16" s="1">
        <f>(FQ16+FR16*2)/3</f>
        <v>9</v>
      </c>
      <c r="FU16" s="1">
        <v>7.7</v>
      </c>
      <c r="FV16" s="11"/>
      <c r="FW16" s="24">
        <f t="shared" si="53"/>
        <v>8.4</v>
      </c>
      <c r="FX16" s="10"/>
      <c r="FY16" s="6"/>
      <c r="FZ16" s="6">
        <f t="shared" si="54"/>
        <v>0</v>
      </c>
      <c r="GA16" s="6"/>
      <c r="GB16" s="6"/>
      <c r="GC16" s="10">
        <f t="shared" si="55"/>
        <v>0</v>
      </c>
      <c r="GD16" s="56">
        <f t="shared" si="56"/>
        <v>8.35</v>
      </c>
      <c r="GE16" s="1">
        <v>9</v>
      </c>
      <c r="GF16" s="1">
        <v>8</v>
      </c>
      <c r="GG16" s="42">
        <f t="shared" si="57"/>
        <v>8.3333333333333339</v>
      </c>
      <c r="GH16" s="1">
        <v>10</v>
      </c>
      <c r="GI16" s="1"/>
      <c r="GJ16" s="24">
        <f t="shared" si="58"/>
        <v>9.1999999999999993</v>
      </c>
      <c r="GK16" s="10"/>
      <c r="GL16" s="6"/>
      <c r="GM16" s="6">
        <f t="shared" si="59"/>
        <v>0</v>
      </c>
      <c r="GN16" s="6"/>
      <c r="GO16" s="6"/>
      <c r="GP16" s="10">
        <f t="shared" si="60"/>
        <v>0</v>
      </c>
      <c r="GQ16" s="56">
        <f t="shared" si="61"/>
        <v>9.1666666666666679</v>
      </c>
      <c r="GR16" s="42">
        <v>6</v>
      </c>
      <c r="GS16" s="42">
        <v>6</v>
      </c>
      <c r="GT16" s="6">
        <f t="shared" si="62"/>
        <v>6</v>
      </c>
      <c r="GU16" s="6">
        <v>5.5</v>
      </c>
      <c r="GV16" s="11"/>
      <c r="GW16" s="24">
        <f t="shared" si="63"/>
        <v>5.8</v>
      </c>
      <c r="GX16" s="10"/>
      <c r="GY16" s="6"/>
      <c r="GZ16" s="6">
        <f t="shared" si="64"/>
        <v>0</v>
      </c>
      <c r="HA16" s="6"/>
      <c r="HB16" s="6"/>
      <c r="HC16" s="10">
        <f t="shared" si="65"/>
        <v>0</v>
      </c>
      <c r="HD16" s="56">
        <f t="shared" si="66"/>
        <v>5.75</v>
      </c>
      <c r="HE16" s="1">
        <v>8</v>
      </c>
      <c r="HF16" s="1">
        <v>6</v>
      </c>
      <c r="HG16" s="1">
        <f t="shared" ref="HG16:HG27" si="129">(HF16*2+HE16)/3</f>
        <v>6.666666666666667</v>
      </c>
      <c r="HH16" s="1">
        <v>7.5</v>
      </c>
      <c r="HI16" s="11"/>
      <c r="HJ16" s="24">
        <f t="shared" si="68"/>
        <v>7.1</v>
      </c>
      <c r="HK16" s="10"/>
      <c r="HL16" s="6"/>
      <c r="HM16" s="6">
        <f t="shared" si="69"/>
        <v>0</v>
      </c>
      <c r="HN16" s="6"/>
      <c r="HO16" s="6"/>
      <c r="HP16" s="10">
        <f t="shared" si="70"/>
        <v>0</v>
      </c>
      <c r="HQ16" s="56">
        <f t="shared" si="71"/>
        <v>7.0833333333333339</v>
      </c>
      <c r="HR16" s="28"/>
      <c r="HS16" s="28"/>
      <c r="HT16" s="47"/>
      <c r="HU16" s="6"/>
      <c r="HV16" s="11"/>
      <c r="HW16" s="24">
        <v>9</v>
      </c>
      <c r="HX16" s="10"/>
      <c r="HY16" s="6"/>
      <c r="HZ16" s="6"/>
      <c r="IA16" s="6"/>
      <c r="IB16" s="6"/>
      <c r="IC16" s="10"/>
      <c r="ID16" s="196">
        <f t="shared" si="72"/>
        <v>9</v>
      </c>
      <c r="IE16" s="2">
        <f t="shared" si="73"/>
        <v>5</v>
      </c>
      <c r="IF16" s="83" t="str">
        <f t="shared" si="74"/>
        <v>TB</v>
      </c>
    </row>
    <row r="17" spans="1:240" s="113" customFormat="1" ht="20.25" customHeight="1">
      <c r="A17" s="52">
        <v>8</v>
      </c>
      <c r="B17" s="173" t="s">
        <v>99</v>
      </c>
      <c r="C17" s="123" t="s">
        <v>101</v>
      </c>
      <c r="D17" s="123" t="str">
        <f t="shared" si="0"/>
        <v>123XD2643</v>
      </c>
      <c r="E17" s="125" t="s">
        <v>328</v>
      </c>
      <c r="F17" s="126" t="s">
        <v>178</v>
      </c>
      <c r="G17" s="175" t="s">
        <v>414</v>
      </c>
      <c r="H17" s="109">
        <v>6</v>
      </c>
      <c r="I17" s="43">
        <v>7</v>
      </c>
      <c r="J17" s="43">
        <v>6</v>
      </c>
      <c r="K17" s="43">
        <v>6</v>
      </c>
      <c r="L17" s="47">
        <f>ROUND((H17+I17+J17*2+K17*2)/6,1)</f>
        <v>6.2</v>
      </c>
      <c r="M17" s="6">
        <v>6</v>
      </c>
      <c r="N17" s="3"/>
      <c r="O17" s="24">
        <f t="shared" si="80"/>
        <v>6.1</v>
      </c>
      <c r="P17" s="10"/>
      <c r="Q17" s="6"/>
      <c r="R17" s="6">
        <f t="shared" si="81"/>
        <v>0</v>
      </c>
      <c r="S17" s="6"/>
      <c r="T17" s="6"/>
      <c r="U17" s="10">
        <f t="shared" si="82"/>
        <v>0</v>
      </c>
      <c r="V17" s="56">
        <f t="shared" si="83"/>
        <v>6.1</v>
      </c>
      <c r="W17" s="6"/>
      <c r="X17" s="6"/>
      <c r="Y17" s="47">
        <f t="shared" si="6"/>
        <v>0</v>
      </c>
      <c r="Z17" s="6"/>
      <c r="AA17" s="48"/>
      <c r="AB17" s="24">
        <f t="shared" si="84"/>
        <v>0</v>
      </c>
      <c r="AC17" s="10"/>
      <c r="AD17" s="6"/>
      <c r="AE17" s="6">
        <f t="shared" si="85"/>
        <v>0</v>
      </c>
      <c r="AF17" s="6"/>
      <c r="AG17" s="6"/>
      <c r="AH17" s="10">
        <f t="shared" si="86"/>
        <v>0</v>
      </c>
      <c r="AI17" s="99">
        <v>7</v>
      </c>
      <c r="AJ17" s="6">
        <v>8</v>
      </c>
      <c r="AK17" s="6"/>
      <c r="AL17" s="6">
        <v>8</v>
      </c>
      <c r="AM17" s="1">
        <f>ROUND((AL17*2+AK17)/3,1)</f>
        <v>5.3</v>
      </c>
      <c r="AN17" s="6">
        <v>9</v>
      </c>
      <c r="AO17" s="6"/>
      <c r="AP17" s="24">
        <f t="shared" si="88"/>
        <v>7.2</v>
      </c>
      <c r="AQ17" s="10"/>
      <c r="AR17" s="6"/>
      <c r="AS17" s="6">
        <f t="shared" si="89"/>
        <v>0</v>
      </c>
      <c r="AT17" s="6"/>
      <c r="AU17" s="6"/>
      <c r="AV17" s="10">
        <f t="shared" si="90"/>
        <v>0</v>
      </c>
      <c r="AW17" s="56">
        <f t="shared" si="91"/>
        <v>7.15</v>
      </c>
      <c r="AX17" s="6"/>
      <c r="AY17" s="6"/>
      <c r="AZ17" s="6"/>
      <c r="BA17" s="6"/>
      <c r="BB17" s="47">
        <f t="shared" si="13"/>
        <v>0</v>
      </c>
      <c r="BC17" s="6"/>
      <c r="BD17" s="10"/>
      <c r="BE17" s="24">
        <f t="shared" si="92"/>
        <v>0</v>
      </c>
      <c r="BF17" s="10"/>
      <c r="BG17" s="6"/>
      <c r="BH17" s="6">
        <f t="shared" si="93"/>
        <v>0</v>
      </c>
      <c r="BI17" s="6"/>
      <c r="BJ17" s="6"/>
      <c r="BK17" s="10">
        <f t="shared" si="94"/>
        <v>0</v>
      </c>
      <c r="BL17" s="99">
        <v>7.3</v>
      </c>
      <c r="BM17" s="1">
        <v>5</v>
      </c>
      <c r="BN17" s="1"/>
      <c r="BO17" s="1"/>
      <c r="BP17" s="1">
        <v>7</v>
      </c>
      <c r="BQ17" s="1">
        <f t="shared" si="96"/>
        <v>6.333333333333333</v>
      </c>
      <c r="BR17" s="1">
        <v>7</v>
      </c>
      <c r="BS17" s="1"/>
      <c r="BT17" s="24">
        <f t="shared" si="97"/>
        <v>6.7</v>
      </c>
      <c r="BU17" s="10"/>
      <c r="BV17" s="6"/>
      <c r="BW17" s="6"/>
      <c r="BX17" s="6"/>
      <c r="BY17" s="6"/>
      <c r="BZ17" s="10"/>
      <c r="CA17" s="56">
        <f t="shared" si="98"/>
        <v>6.6666666666666661</v>
      </c>
      <c r="CB17" s="1">
        <v>5</v>
      </c>
      <c r="CC17" s="1">
        <v>5</v>
      </c>
      <c r="CD17" s="1">
        <f t="shared" si="99"/>
        <v>5</v>
      </c>
      <c r="CE17" s="1">
        <v>5</v>
      </c>
      <c r="CF17" s="2"/>
      <c r="CG17" s="24">
        <f t="shared" si="100"/>
        <v>5</v>
      </c>
      <c r="CH17" s="10"/>
      <c r="CI17" s="6"/>
      <c r="CJ17" s="6">
        <f t="shared" si="101"/>
        <v>0</v>
      </c>
      <c r="CK17" s="6"/>
      <c r="CL17" s="6"/>
      <c r="CM17" s="10"/>
      <c r="CN17" s="56">
        <f t="shared" si="102"/>
        <v>5</v>
      </c>
      <c r="CO17" s="1">
        <v>9</v>
      </c>
      <c r="CP17" s="1">
        <v>9</v>
      </c>
      <c r="CQ17" s="1">
        <f t="shared" ref="CQ17:CQ27" si="130">ROUND((CP17*2+CO17)/3,1)</f>
        <v>9</v>
      </c>
      <c r="CR17" s="1">
        <v>9</v>
      </c>
      <c r="CS17" s="11"/>
      <c r="CT17" s="24">
        <f t="shared" si="103"/>
        <v>9</v>
      </c>
      <c r="CU17" s="10"/>
      <c r="CV17" s="6"/>
      <c r="CW17" s="6">
        <f t="shared" si="104"/>
        <v>0</v>
      </c>
      <c r="CX17" s="6"/>
      <c r="CY17" s="6"/>
      <c r="CZ17" s="10"/>
      <c r="DA17" s="56">
        <f t="shared" si="105"/>
        <v>9</v>
      </c>
      <c r="DB17" s="6">
        <v>7</v>
      </c>
      <c r="DC17" s="6">
        <v>7</v>
      </c>
      <c r="DD17" s="47">
        <f t="shared" si="29"/>
        <v>7</v>
      </c>
      <c r="DE17" s="6">
        <v>7</v>
      </c>
      <c r="DF17" s="48"/>
      <c r="DG17" s="24">
        <f t="shared" si="106"/>
        <v>7</v>
      </c>
      <c r="DH17" s="10"/>
      <c r="DI17" s="6"/>
      <c r="DJ17" s="6">
        <f t="shared" si="107"/>
        <v>0</v>
      </c>
      <c r="DK17" s="6"/>
      <c r="DL17" s="6"/>
      <c r="DM17" s="10">
        <f t="shared" si="108"/>
        <v>0</v>
      </c>
      <c r="DN17" s="56">
        <f t="shared" si="109"/>
        <v>7</v>
      </c>
      <c r="DO17" s="1">
        <v>7</v>
      </c>
      <c r="DP17" s="1">
        <v>6</v>
      </c>
      <c r="DQ17" s="42">
        <f t="shared" si="34"/>
        <v>6.333333333333333</v>
      </c>
      <c r="DR17" s="1">
        <v>6</v>
      </c>
      <c r="DS17" s="1"/>
      <c r="DT17" s="24">
        <f t="shared" si="110"/>
        <v>6.2</v>
      </c>
      <c r="DU17" s="10"/>
      <c r="DV17" s="6"/>
      <c r="DW17" s="6">
        <f t="shared" si="111"/>
        <v>0</v>
      </c>
      <c r="DX17" s="6"/>
      <c r="DY17" s="6"/>
      <c r="DZ17" s="10">
        <f t="shared" si="112"/>
        <v>0</v>
      </c>
      <c r="EA17" s="56">
        <f t="shared" si="113"/>
        <v>6.1666666666666661</v>
      </c>
      <c r="EB17" s="1">
        <v>2</v>
      </c>
      <c r="EC17" s="1">
        <v>9</v>
      </c>
      <c r="ED17" s="1">
        <v>8</v>
      </c>
      <c r="EE17" s="1">
        <v>5</v>
      </c>
      <c r="EF17" s="1">
        <f t="shared" si="114"/>
        <v>6.166666666666667</v>
      </c>
      <c r="EG17" s="1">
        <v>4</v>
      </c>
      <c r="EH17" s="4"/>
      <c r="EI17" s="24">
        <f t="shared" si="115"/>
        <v>5.0999999999999996</v>
      </c>
      <c r="EJ17" s="10"/>
      <c r="EK17" s="6"/>
      <c r="EL17" s="6">
        <f t="shared" si="116"/>
        <v>0</v>
      </c>
      <c r="EM17" s="6"/>
      <c r="EN17" s="6"/>
      <c r="EO17" s="10">
        <f t="shared" si="117"/>
        <v>0</v>
      </c>
      <c r="EP17" s="56">
        <f t="shared" si="118"/>
        <v>5.0833333333333339</v>
      </c>
      <c r="EQ17" s="46"/>
      <c r="ER17" s="46"/>
      <c r="ES17" s="1">
        <f t="shared" si="119"/>
        <v>0</v>
      </c>
      <c r="ET17" s="46"/>
      <c r="EU17" s="1"/>
      <c r="EV17" s="24">
        <f t="shared" si="120"/>
        <v>0</v>
      </c>
      <c r="EW17" s="10"/>
      <c r="EX17" s="6"/>
      <c r="EY17" s="6">
        <f t="shared" si="121"/>
        <v>0</v>
      </c>
      <c r="EZ17" s="6"/>
      <c r="FA17" s="6"/>
      <c r="FB17" s="10">
        <f t="shared" si="122"/>
        <v>0</v>
      </c>
      <c r="FC17" s="56">
        <f t="shared" si="123"/>
        <v>0</v>
      </c>
      <c r="FD17" s="1">
        <v>5</v>
      </c>
      <c r="FE17" s="1">
        <v>5</v>
      </c>
      <c r="FF17" s="4">
        <f t="shared" si="124"/>
        <v>5</v>
      </c>
      <c r="FG17" s="3">
        <v>6</v>
      </c>
      <c r="FH17" s="1"/>
      <c r="FI17" s="24">
        <f t="shared" si="125"/>
        <v>5.5</v>
      </c>
      <c r="FJ17" s="10"/>
      <c r="FK17" s="6"/>
      <c r="FL17" s="6">
        <f t="shared" si="126"/>
        <v>0</v>
      </c>
      <c r="FM17" s="6"/>
      <c r="FN17" s="6"/>
      <c r="FO17" s="10">
        <f t="shared" si="127"/>
        <v>0</v>
      </c>
      <c r="FP17" s="56">
        <f t="shared" si="128"/>
        <v>5.5</v>
      </c>
      <c r="FQ17" s="1">
        <v>8</v>
      </c>
      <c r="FR17" s="1">
        <v>8</v>
      </c>
      <c r="FS17" s="1"/>
      <c r="FT17" s="1">
        <f t="shared" ref="FT17:FT27" si="131">(FQ17+FR17*2)/3</f>
        <v>8</v>
      </c>
      <c r="FU17" s="1">
        <v>5.7</v>
      </c>
      <c r="FV17" s="11"/>
      <c r="FW17" s="24">
        <f t="shared" si="53"/>
        <v>6.9</v>
      </c>
      <c r="FX17" s="10"/>
      <c r="FY17" s="6"/>
      <c r="FZ17" s="6">
        <f t="shared" si="54"/>
        <v>0</v>
      </c>
      <c r="GA17" s="6"/>
      <c r="GB17" s="6"/>
      <c r="GC17" s="10">
        <f t="shared" si="55"/>
        <v>0</v>
      </c>
      <c r="GD17" s="56">
        <f t="shared" si="56"/>
        <v>6.85</v>
      </c>
      <c r="GE17" s="1">
        <v>6</v>
      </c>
      <c r="GF17" s="1">
        <v>7</v>
      </c>
      <c r="GG17" s="42">
        <f t="shared" si="57"/>
        <v>6.666666666666667</v>
      </c>
      <c r="GH17" s="1">
        <v>7</v>
      </c>
      <c r="GI17" s="1"/>
      <c r="GJ17" s="24">
        <f t="shared" si="58"/>
        <v>6.8</v>
      </c>
      <c r="GK17" s="10"/>
      <c r="GL17" s="6"/>
      <c r="GM17" s="6">
        <f t="shared" si="59"/>
        <v>0</v>
      </c>
      <c r="GN17" s="6"/>
      <c r="GO17" s="6"/>
      <c r="GP17" s="10">
        <f t="shared" si="60"/>
        <v>0</v>
      </c>
      <c r="GQ17" s="56">
        <f t="shared" si="61"/>
        <v>6.8333333333333339</v>
      </c>
      <c r="GR17" s="42">
        <v>8</v>
      </c>
      <c r="GS17" s="42">
        <v>8</v>
      </c>
      <c r="GT17" s="6">
        <f t="shared" si="62"/>
        <v>8</v>
      </c>
      <c r="GU17" s="6">
        <v>3.5</v>
      </c>
      <c r="GV17" s="11"/>
      <c r="GW17" s="24">
        <f t="shared" si="63"/>
        <v>5.8</v>
      </c>
      <c r="GX17" s="10"/>
      <c r="GY17" s="6"/>
      <c r="GZ17" s="6">
        <f t="shared" si="64"/>
        <v>0</v>
      </c>
      <c r="HA17" s="6"/>
      <c r="HB17" s="6"/>
      <c r="HC17" s="10">
        <f t="shared" si="65"/>
        <v>0</v>
      </c>
      <c r="HD17" s="56">
        <f t="shared" si="66"/>
        <v>5.75</v>
      </c>
      <c r="HE17" s="1">
        <v>8</v>
      </c>
      <c r="HF17" s="1">
        <v>5</v>
      </c>
      <c r="HG17" s="1">
        <f t="shared" si="129"/>
        <v>6</v>
      </c>
      <c r="HH17" s="1">
        <v>8</v>
      </c>
      <c r="HI17" s="11"/>
      <c r="HJ17" s="24">
        <f t="shared" si="68"/>
        <v>7</v>
      </c>
      <c r="HK17" s="10"/>
      <c r="HL17" s="6"/>
      <c r="HM17" s="6">
        <f t="shared" si="69"/>
        <v>0</v>
      </c>
      <c r="HN17" s="6"/>
      <c r="HO17" s="6"/>
      <c r="HP17" s="10">
        <f t="shared" si="70"/>
        <v>0</v>
      </c>
      <c r="HQ17" s="56">
        <f t="shared" si="71"/>
        <v>7</v>
      </c>
      <c r="HR17" s="28"/>
      <c r="HS17" s="28"/>
      <c r="HT17" s="47"/>
      <c r="HU17" s="6"/>
      <c r="HV17" s="11"/>
      <c r="HW17" s="24">
        <v>8</v>
      </c>
      <c r="HX17" s="10"/>
      <c r="HY17" s="6"/>
      <c r="HZ17" s="6"/>
      <c r="IA17" s="6"/>
      <c r="IB17" s="6"/>
      <c r="IC17" s="10"/>
      <c r="ID17" s="196">
        <f t="shared" si="72"/>
        <v>8</v>
      </c>
      <c r="IE17" s="2">
        <f t="shared" si="73"/>
        <v>6.1</v>
      </c>
      <c r="IF17" s="83" t="str">
        <f t="shared" si="74"/>
        <v>TB KHÁ</v>
      </c>
    </row>
    <row r="18" spans="1:240" s="113" customFormat="1" ht="20.25" customHeight="1">
      <c r="A18" s="4">
        <v>9</v>
      </c>
      <c r="B18" s="173" t="s">
        <v>99</v>
      </c>
      <c r="C18" s="123" t="s">
        <v>102</v>
      </c>
      <c r="D18" s="123" t="str">
        <f t="shared" si="0"/>
        <v>123XD2644</v>
      </c>
      <c r="E18" s="125" t="s">
        <v>415</v>
      </c>
      <c r="F18" s="126" t="s">
        <v>186</v>
      </c>
      <c r="G18" s="175" t="s">
        <v>416</v>
      </c>
      <c r="H18" s="6"/>
      <c r="I18" s="6"/>
      <c r="J18" s="6"/>
      <c r="K18" s="6"/>
      <c r="L18" s="47"/>
      <c r="M18" s="6"/>
      <c r="N18" s="3"/>
      <c r="O18" s="24">
        <f t="shared" si="80"/>
        <v>0</v>
      </c>
      <c r="P18" s="10"/>
      <c r="Q18" s="6"/>
      <c r="R18" s="6">
        <f t="shared" si="81"/>
        <v>0</v>
      </c>
      <c r="S18" s="6"/>
      <c r="T18" s="6"/>
      <c r="U18" s="10">
        <f t="shared" si="82"/>
        <v>0</v>
      </c>
      <c r="V18" s="56">
        <f t="shared" si="83"/>
        <v>0</v>
      </c>
      <c r="W18" s="100">
        <v>6</v>
      </c>
      <c r="X18" s="100">
        <v>5</v>
      </c>
      <c r="Y18" s="103">
        <f t="shared" si="6"/>
        <v>5.3</v>
      </c>
      <c r="Z18" s="100"/>
      <c r="AA18" s="104"/>
      <c r="AB18" s="102">
        <f t="shared" si="84"/>
        <v>2.7</v>
      </c>
      <c r="AC18" s="102"/>
      <c r="AD18" s="100"/>
      <c r="AE18" s="100">
        <f t="shared" si="85"/>
        <v>0</v>
      </c>
      <c r="AF18" s="100"/>
      <c r="AG18" s="100"/>
      <c r="AH18" s="102">
        <f t="shared" si="86"/>
        <v>0</v>
      </c>
      <c r="AI18" s="102">
        <f t="shared" si="87"/>
        <v>2.65</v>
      </c>
      <c r="AJ18" s="6"/>
      <c r="AK18" s="6"/>
      <c r="AL18" s="6"/>
      <c r="AM18" s="1"/>
      <c r="AN18" s="6"/>
      <c r="AO18" s="6"/>
      <c r="AP18" s="24">
        <f t="shared" si="88"/>
        <v>0</v>
      </c>
      <c r="AQ18" s="10"/>
      <c r="AR18" s="6"/>
      <c r="AS18" s="6">
        <f t="shared" si="89"/>
        <v>0</v>
      </c>
      <c r="AT18" s="6"/>
      <c r="AU18" s="6"/>
      <c r="AV18" s="10">
        <f t="shared" si="90"/>
        <v>0</v>
      </c>
      <c r="AW18" s="56">
        <f t="shared" si="91"/>
        <v>0</v>
      </c>
      <c r="AX18" s="6"/>
      <c r="AY18" s="6"/>
      <c r="AZ18" s="6"/>
      <c r="BA18" s="6"/>
      <c r="BB18" s="47">
        <f t="shared" si="13"/>
        <v>0</v>
      </c>
      <c r="BC18" s="6"/>
      <c r="BD18" s="51"/>
      <c r="BE18" s="24">
        <f t="shared" si="92"/>
        <v>0</v>
      </c>
      <c r="BF18" s="10"/>
      <c r="BG18" s="6"/>
      <c r="BH18" s="6">
        <f t="shared" si="93"/>
        <v>0</v>
      </c>
      <c r="BI18" s="6"/>
      <c r="BJ18" s="6"/>
      <c r="BK18" s="10">
        <f t="shared" si="94"/>
        <v>0</v>
      </c>
      <c r="BL18" s="56">
        <f t="shared" si="95"/>
        <v>0</v>
      </c>
      <c r="BM18" s="1">
        <v>9</v>
      </c>
      <c r="BN18" s="1"/>
      <c r="BO18" s="1"/>
      <c r="BP18" s="1">
        <v>9</v>
      </c>
      <c r="BQ18" s="1">
        <f t="shared" si="96"/>
        <v>9</v>
      </c>
      <c r="BR18" s="1">
        <v>8</v>
      </c>
      <c r="BS18" s="1"/>
      <c r="BT18" s="24">
        <f t="shared" si="97"/>
        <v>8.5</v>
      </c>
      <c r="BU18" s="10"/>
      <c r="BV18" s="6"/>
      <c r="BW18" s="6"/>
      <c r="BX18" s="6"/>
      <c r="BY18" s="6"/>
      <c r="BZ18" s="10"/>
      <c r="CA18" s="56">
        <f t="shared" si="98"/>
        <v>8.5</v>
      </c>
      <c r="CB18" s="1">
        <v>9</v>
      </c>
      <c r="CC18" s="1">
        <v>10</v>
      </c>
      <c r="CD18" s="1">
        <f t="shared" si="99"/>
        <v>9.6999999999999993</v>
      </c>
      <c r="CE18" s="1">
        <v>9</v>
      </c>
      <c r="CF18" s="2"/>
      <c r="CG18" s="24">
        <f t="shared" si="100"/>
        <v>9.4</v>
      </c>
      <c r="CH18" s="10"/>
      <c r="CI18" s="6"/>
      <c r="CJ18" s="6">
        <f t="shared" si="101"/>
        <v>0</v>
      </c>
      <c r="CK18" s="6"/>
      <c r="CL18" s="6"/>
      <c r="CM18" s="10"/>
      <c r="CN18" s="56">
        <f t="shared" si="102"/>
        <v>9.35</v>
      </c>
      <c r="CO18" s="1">
        <v>7</v>
      </c>
      <c r="CP18" s="1">
        <v>8</v>
      </c>
      <c r="CQ18" s="1">
        <f t="shared" si="130"/>
        <v>7.7</v>
      </c>
      <c r="CR18" s="1">
        <v>7</v>
      </c>
      <c r="CS18" s="11"/>
      <c r="CT18" s="24">
        <f t="shared" si="103"/>
        <v>7.4</v>
      </c>
      <c r="CU18" s="10"/>
      <c r="CV18" s="6"/>
      <c r="CW18" s="6">
        <f t="shared" si="104"/>
        <v>0</v>
      </c>
      <c r="CX18" s="6"/>
      <c r="CY18" s="6"/>
      <c r="CZ18" s="10"/>
      <c r="DA18" s="56">
        <f t="shared" si="105"/>
        <v>7.35</v>
      </c>
      <c r="DB18" s="6">
        <v>7</v>
      </c>
      <c r="DC18" s="6">
        <v>8</v>
      </c>
      <c r="DD18" s="47">
        <f t="shared" si="29"/>
        <v>7.7</v>
      </c>
      <c r="DE18" s="6">
        <v>8</v>
      </c>
      <c r="DF18" s="48"/>
      <c r="DG18" s="24">
        <f t="shared" si="106"/>
        <v>7.9</v>
      </c>
      <c r="DH18" s="10"/>
      <c r="DI18" s="6"/>
      <c r="DJ18" s="6">
        <f t="shared" si="107"/>
        <v>0</v>
      </c>
      <c r="DK18" s="6"/>
      <c r="DL18" s="6"/>
      <c r="DM18" s="10">
        <f t="shared" si="108"/>
        <v>0</v>
      </c>
      <c r="DN18" s="56">
        <f t="shared" si="109"/>
        <v>7.85</v>
      </c>
      <c r="DO18" s="1">
        <v>8</v>
      </c>
      <c r="DP18" s="1">
        <v>6</v>
      </c>
      <c r="DQ18" s="42">
        <f t="shared" si="34"/>
        <v>6.666666666666667</v>
      </c>
      <c r="DR18" s="1">
        <v>7</v>
      </c>
      <c r="DS18" s="1"/>
      <c r="DT18" s="24">
        <f t="shared" si="110"/>
        <v>6.8</v>
      </c>
      <c r="DU18" s="10"/>
      <c r="DV18" s="6"/>
      <c r="DW18" s="6">
        <f t="shared" si="111"/>
        <v>0</v>
      </c>
      <c r="DX18" s="6"/>
      <c r="DY18" s="6"/>
      <c r="DZ18" s="10">
        <f t="shared" si="112"/>
        <v>0</v>
      </c>
      <c r="EA18" s="56">
        <f t="shared" si="113"/>
        <v>6.8333333333333339</v>
      </c>
      <c r="EB18" s="1">
        <v>5</v>
      </c>
      <c r="EC18" s="1">
        <v>9</v>
      </c>
      <c r="ED18" s="1">
        <v>8</v>
      </c>
      <c r="EE18" s="1">
        <v>5</v>
      </c>
      <c r="EF18" s="1">
        <f t="shared" si="114"/>
        <v>6.666666666666667</v>
      </c>
      <c r="EG18" s="1">
        <v>5</v>
      </c>
      <c r="EH18" s="4"/>
      <c r="EI18" s="24">
        <f t="shared" si="115"/>
        <v>5.8</v>
      </c>
      <c r="EJ18" s="10"/>
      <c r="EK18" s="6"/>
      <c r="EL18" s="6">
        <f t="shared" si="116"/>
        <v>0</v>
      </c>
      <c r="EM18" s="6"/>
      <c r="EN18" s="6"/>
      <c r="EO18" s="10">
        <f t="shared" si="117"/>
        <v>0</v>
      </c>
      <c r="EP18" s="56">
        <f t="shared" si="118"/>
        <v>5.8333333333333339</v>
      </c>
      <c r="EQ18" s="1">
        <v>8</v>
      </c>
      <c r="ER18" s="1">
        <v>8</v>
      </c>
      <c r="ES18" s="1">
        <f t="shared" si="119"/>
        <v>8</v>
      </c>
      <c r="ET18" s="1">
        <v>7</v>
      </c>
      <c r="EU18" s="1"/>
      <c r="EV18" s="24">
        <f t="shared" si="120"/>
        <v>7.5</v>
      </c>
      <c r="EW18" s="10"/>
      <c r="EX18" s="6"/>
      <c r="EY18" s="6">
        <f t="shared" si="121"/>
        <v>0</v>
      </c>
      <c r="EZ18" s="6"/>
      <c r="FA18" s="6"/>
      <c r="FB18" s="10">
        <f t="shared" si="122"/>
        <v>0</v>
      </c>
      <c r="FC18" s="56">
        <f t="shared" si="123"/>
        <v>7.5</v>
      </c>
      <c r="FD18" s="1">
        <v>9</v>
      </c>
      <c r="FE18" s="1">
        <v>7</v>
      </c>
      <c r="FF18" s="4">
        <f t="shared" si="124"/>
        <v>7.666666666666667</v>
      </c>
      <c r="FG18" s="3">
        <v>8</v>
      </c>
      <c r="FH18" s="1"/>
      <c r="FI18" s="24">
        <f t="shared" si="125"/>
        <v>7.8</v>
      </c>
      <c r="FJ18" s="10"/>
      <c r="FK18" s="6"/>
      <c r="FL18" s="6">
        <f t="shared" si="126"/>
        <v>0</v>
      </c>
      <c r="FM18" s="6"/>
      <c r="FN18" s="6"/>
      <c r="FO18" s="10">
        <f t="shared" si="127"/>
        <v>0</v>
      </c>
      <c r="FP18" s="56">
        <f t="shared" si="128"/>
        <v>7.8333333333333339</v>
      </c>
      <c r="FQ18" s="1">
        <v>9</v>
      </c>
      <c r="FR18" s="1">
        <v>7</v>
      </c>
      <c r="FS18" s="1"/>
      <c r="FT18" s="1">
        <f t="shared" si="131"/>
        <v>7.666666666666667</v>
      </c>
      <c r="FU18" s="1">
        <v>6</v>
      </c>
      <c r="FV18" s="11"/>
      <c r="FW18" s="24">
        <f t="shared" si="53"/>
        <v>6.8</v>
      </c>
      <c r="FX18" s="10"/>
      <c r="FY18" s="6"/>
      <c r="FZ18" s="6">
        <f t="shared" si="54"/>
        <v>0</v>
      </c>
      <c r="GA18" s="6"/>
      <c r="GB18" s="6"/>
      <c r="GC18" s="10">
        <f t="shared" si="55"/>
        <v>0</v>
      </c>
      <c r="GD18" s="56">
        <f t="shared" si="56"/>
        <v>6.8333333333333339</v>
      </c>
      <c r="GE18" s="1">
        <v>9</v>
      </c>
      <c r="GF18" s="1">
        <v>10</v>
      </c>
      <c r="GG18" s="42">
        <f t="shared" si="57"/>
        <v>9.6666666666666661</v>
      </c>
      <c r="GH18" s="1">
        <v>10</v>
      </c>
      <c r="GI18" s="1"/>
      <c r="GJ18" s="24">
        <f t="shared" si="58"/>
        <v>9.8000000000000007</v>
      </c>
      <c r="GK18" s="10"/>
      <c r="GL18" s="6"/>
      <c r="GM18" s="6">
        <f t="shared" si="59"/>
        <v>0</v>
      </c>
      <c r="GN18" s="6"/>
      <c r="GO18" s="6"/>
      <c r="GP18" s="10">
        <f t="shared" si="60"/>
        <v>0</v>
      </c>
      <c r="GQ18" s="56">
        <f t="shared" si="61"/>
        <v>9.8333333333333321</v>
      </c>
      <c r="GR18" s="42">
        <v>8</v>
      </c>
      <c r="GS18" s="42">
        <v>8</v>
      </c>
      <c r="GT18" s="6">
        <f t="shared" si="62"/>
        <v>8</v>
      </c>
      <c r="GU18" s="6">
        <v>5</v>
      </c>
      <c r="GV18" s="11"/>
      <c r="GW18" s="24">
        <f t="shared" si="63"/>
        <v>6.5</v>
      </c>
      <c r="GX18" s="10"/>
      <c r="GY18" s="6"/>
      <c r="GZ18" s="6">
        <f t="shared" si="64"/>
        <v>0</v>
      </c>
      <c r="HA18" s="6"/>
      <c r="HB18" s="6"/>
      <c r="HC18" s="10">
        <f t="shared" si="65"/>
        <v>0</v>
      </c>
      <c r="HD18" s="56">
        <f t="shared" si="66"/>
        <v>6.5</v>
      </c>
      <c r="HE18" s="1">
        <v>8</v>
      </c>
      <c r="HF18" s="1">
        <v>5</v>
      </c>
      <c r="HG18" s="1">
        <f t="shared" si="129"/>
        <v>6</v>
      </c>
      <c r="HH18" s="1">
        <v>8</v>
      </c>
      <c r="HI18" s="11"/>
      <c r="HJ18" s="24">
        <f t="shared" si="68"/>
        <v>7</v>
      </c>
      <c r="HK18" s="10"/>
      <c r="HL18" s="6"/>
      <c r="HM18" s="6">
        <f t="shared" si="69"/>
        <v>0</v>
      </c>
      <c r="HN18" s="6"/>
      <c r="HO18" s="6"/>
      <c r="HP18" s="10">
        <f t="shared" si="70"/>
        <v>0</v>
      </c>
      <c r="HQ18" s="56">
        <f t="shared" si="71"/>
        <v>7</v>
      </c>
      <c r="HR18" s="28"/>
      <c r="HS18" s="28"/>
      <c r="HT18" s="47"/>
      <c r="HU18" s="6"/>
      <c r="HV18" s="11"/>
      <c r="HW18" s="24">
        <v>9</v>
      </c>
      <c r="HX18" s="10"/>
      <c r="HY18" s="6"/>
      <c r="HZ18" s="6"/>
      <c r="IA18" s="6"/>
      <c r="IB18" s="6"/>
      <c r="IC18" s="10"/>
      <c r="ID18" s="196">
        <f t="shared" si="72"/>
        <v>9</v>
      </c>
      <c r="IE18" s="2">
        <f t="shared" si="73"/>
        <v>5.4</v>
      </c>
      <c r="IF18" s="83" t="str">
        <f t="shared" ref="IF18:IF27" si="132">IF(IE18&lt;4,"KÉM",IF(IE18&lt;=4.9,"YẾU",IF(IE18&lt;=5.9,"TB",IF(IE18&lt;=6.9,"TB KHÁ",IF(IE18&lt;=7.9,"KHÁ",IF(IE18&lt;=8.9,"GIỎI","XS"))))))</f>
        <v>TB</v>
      </c>
    </row>
    <row r="19" spans="1:240" s="113" customFormat="1" ht="20.25" customHeight="1">
      <c r="A19" s="52">
        <v>10</v>
      </c>
      <c r="B19" s="173" t="s">
        <v>99</v>
      </c>
      <c r="C19" s="123" t="s">
        <v>103</v>
      </c>
      <c r="D19" s="123" t="str">
        <f t="shared" si="0"/>
        <v>123XD2645</v>
      </c>
      <c r="E19" s="125" t="s">
        <v>417</v>
      </c>
      <c r="F19" s="126" t="s">
        <v>418</v>
      </c>
      <c r="G19" s="175" t="s">
        <v>419</v>
      </c>
      <c r="H19" s="6">
        <v>5</v>
      </c>
      <c r="I19" s="6">
        <v>7</v>
      </c>
      <c r="J19" s="6">
        <v>7</v>
      </c>
      <c r="K19" s="6">
        <v>7</v>
      </c>
      <c r="L19" s="47">
        <f t="shared" ref="L19:L23" si="133">ROUND((H19+I19+J19*2+K19*2)/6,1)</f>
        <v>6.7</v>
      </c>
      <c r="M19" s="6">
        <v>6.5</v>
      </c>
      <c r="N19" s="3"/>
      <c r="O19" s="24">
        <f t="shared" si="80"/>
        <v>6.6</v>
      </c>
      <c r="P19" s="10"/>
      <c r="Q19" s="6"/>
      <c r="R19" s="6">
        <f t="shared" si="81"/>
        <v>0</v>
      </c>
      <c r="S19" s="6"/>
      <c r="T19" s="6"/>
      <c r="U19" s="10">
        <f t="shared" si="82"/>
        <v>0</v>
      </c>
      <c r="V19" s="56">
        <f t="shared" si="83"/>
        <v>6.6</v>
      </c>
      <c r="W19" s="6">
        <v>8</v>
      </c>
      <c r="X19" s="6">
        <v>6</v>
      </c>
      <c r="Y19" s="47">
        <f t="shared" ref="Y19:Y27" si="134">ROUND((W19+X19*2)/3,1)</f>
        <v>6.7</v>
      </c>
      <c r="Z19" s="6">
        <v>5</v>
      </c>
      <c r="AA19" s="48"/>
      <c r="AB19" s="24">
        <f t="shared" si="84"/>
        <v>5.9</v>
      </c>
      <c r="AC19" s="10"/>
      <c r="AD19" s="6"/>
      <c r="AE19" s="6">
        <f t="shared" si="85"/>
        <v>0</v>
      </c>
      <c r="AF19" s="6"/>
      <c r="AG19" s="6"/>
      <c r="AH19" s="10">
        <f t="shared" si="86"/>
        <v>0</v>
      </c>
      <c r="AI19" s="56">
        <f t="shared" si="87"/>
        <v>5.85</v>
      </c>
      <c r="AJ19" s="6">
        <v>10</v>
      </c>
      <c r="AK19" s="6"/>
      <c r="AL19" s="6">
        <v>10</v>
      </c>
      <c r="AM19" s="1">
        <f>ROUND((AL19*2+AK19)/3,1)</f>
        <v>6.7</v>
      </c>
      <c r="AN19" s="6">
        <v>7</v>
      </c>
      <c r="AO19" s="6"/>
      <c r="AP19" s="24">
        <f t="shared" si="88"/>
        <v>6.9</v>
      </c>
      <c r="AQ19" s="10"/>
      <c r="AR19" s="6"/>
      <c r="AS19" s="6">
        <f t="shared" si="89"/>
        <v>0</v>
      </c>
      <c r="AT19" s="6"/>
      <c r="AU19" s="6"/>
      <c r="AV19" s="10">
        <f t="shared" si="90"/>
        <v>0</v>
      </c>
      <c r="AW19" s="56">
        <f t="shared" si="91"/>
        <v>6.85</v>
      </c>
      <c r="AX19" s="6">
        <v>8</v>
      </c>
      <c r="AY19" s="6">
        <v>10</v>
      </c>
      <c r="AZ19" s="6">
        <v>5.7</v>
      </c>
      <c r="BA19" s="6">
        <v>7.4</v>
      </c>
      <c r="BB19" s="47">
        <f t="shared" si="13"/>
        <v>7.4</v>
      </c>
      <c r="BC19" s="6">
        <v>3</v>
      </c>
      <c r="BD19" s="10"/>
      <c r="BE19" s="24">
        <f t="shared" si="92"/>
        <v>5.2</v>
      </c>
      <c r="BF19" s="10"/>
      <c r="BG19" s="6"/>
      <c r="BH19" s="6">
        <f t="shared" si="93"/>
        <v>0</v>
      </c>
      <c r="BI19" s="6"/>
      <c r="BJ19" s="6"/>
      <c r="BK19" s="10">
        <f t="shared" si="94"/>
        <v>0</v>
      </c>
      <c r="BL19" s="56">
        <f t="shared" si="95"/>
        <v>5.2</v>
      </c>
      <c r="BM19" s="1">
        <v>6</v>
      </c>
      <c r="BN19" s="1"/>
      <c r="BO19" s="1"/>
      <c r="BP19" s="1">
        <v>6</v>
      </c>
      <c r="BQ19" s="1">
        <f t="shared" si="96"/>
        <v>6</v>
      </c>
      <c r="BR19" s="1">
        <v>9</v>
      </c>
      <c r="BS19" s="1"/>
      <c r="BT19" s="24">
        <f t="shared" si="97"/>
        <v>7.5</v>
      </c>
      <c r="BU19" s="10"/>
      <c r="BV19" s="6"/>
      <c r="BW19" s="6"/>
      <c r="BX19" s="6"/>
      <c r="BY19" s="6"/>
      <c r="BZ19" s="10"/>
      <c r="CA19" s="56">
        <f t="shared" si="98"/>
        <v>7.5</v>
      </c>
      <c r="CB19" s="1">
        <v>5</v>
      </c>
      <c r="CC19" s="1">
        <v>8</v>
      </c>
      <c r="CD19" s="1">
        <f t="shared" si="99"/>
        <v>7</v>
      </c>
      <c r="CE19" s="1">
        <v>7</v>
      </c>
      <c r="CF19" s="2"/>
      <c r="CG19" s="24">
        <f t="shared" si="100"/>
        <v>7</v>
      </c>
      <c r="CH19" s="10"/>
      <c r="CI19" s="6"/>
      <c r="CJ19" s="6">
        <f t="shared" si="101"/>
        <v>0</v>
      </c>
      <c r="CK19" s="6"/>
      <c r="CL19" s="6"/>
      <c r="CM19" s="10"/>
      <c r="CN19" s="56">
        <f t="shared" si="102"/>
        <v>7</v>
      </c>
      <c r="CO19" s="1">
        <v>8</v>
      </c>
      <c r="CP19" s="1">
        <v>8</v>
      </c>
      <c r="CQ19" s="1">
        <f t="shared" si="130"/>
        <v>8</v>
      </c>
      <c r="CR19" s="1">
        <v>8</v>
      </c>
      <c r="CS19" s="11"/>
      <c r="CT19" s="24">
        <f t="shared" si="103"/>
        <v>8</v>
      </c>
      <c r="CU19" s="10"/>
      <c r="CV19" s="6"/>
      <c r="CW19" s="6">
        <f t="shared" si="104"/>
        <v>0</v>
      </c>
      <c r="CX19" s="6"/>
      <c r="CY19" s="6"/>
      <c r="CZ19" s="10"/>
      <c r="DA19" s="56">
        <f t="shared" si="105"/>
        <v>8</v>
      </c>
      <c r="DB19" s="6">
        <v>7</v>
      </c>
      <c r="DC19" s="6">
        <v>8</v>
      </c>
      <c r="DD19" s="47">
        <f t="shared" si="29"/>
        <v>7.7</v>
      </c>
      <c r="DE19" s="6">
        <v>8</v>
      </c>
      <c r="DF19" s="48"/>
      <c r="DG19" s="24">
        <f t="shared" si="106"/>
        <v>7.9</v>
      </c>
      <c r="DH19" s="10"/>
      <c r="DI19" s="6"/>
      <c r="DJ19" s="6">
        <f t="shared" si="107"/>
        <v>0</v>
      </c>
      <c r="DK19" s="6"/>
      <c r="DL19" s="6"/>
      <c r="DM19" s="10">
        <f t="shared" si="108"/>
        <v>0</v>
      </c>
      <c r="DN19" s="56">
        <f t="shared" si="109"/>
        <v>7.85</v>
      </c>
      <c r="DO19" s="1">
        <v>8</v>
      </c>
      <c r="DP19" s="1">
        <v>9</v>
      </c>
      <c r="DQ19" s="42">
        <f t="shared" si="34"/>
        <v>8.6666666666666661</v>
      </c>
      <c r="DR19" s="1">
        <v>7</v>
      </c>
      <c r="DS19" s="1"/>
      <c r="DT19" s="24">
        <f t="shared" si="110"/>
        <v>7.8</v>
      </c>
      <c r="DU19" s="10"/>
      <c r="DV19" s="6"/>
      <c r="DW19" s="6">
        <f t="shared" si="111"/>
        <v>0</v>
      </c>
      <c r="DX19" s="6"/>
      <c r="DY19" s="6"/>
      <c r="DZ19" s="10">
        <f t="shared" si="112"/>
        <v>0</v>
      </c>
      <c r="EA19" s="56">
        <f t="shared" si="113"/>
        <v>7.833333333333333</v>
      </c>
      <c r="EB19" s="1">
        <v>6</v>
      </c>
      <c r="EC19" s="1">
        <v>0</v>
      </c>
      <c r="ED19" s="1">
        <v>8</v>
      </c>
      <c r="EE19" s="1">
        <v>5</v>
      </c>
      <c r="EF19" s="1">
        <f t="shared" si="114"/>
        <v>5.333333333333333</v>
      </c>
      <c r="EG19" s="1">
        <v>6</v>
      </c>
      <c r="EH19" s="4"/>
      <c r="EI19" s="24">
        <f t="shared" si="115"/>
        <v>5.7</v>
      </c>
      <c r="EJ19" s="10"/>
      <c r="EK19" s="6"/>
      <c r="EL19" s="6">
        <f t="shared" si="116"/>
        <v>0</v>
      </c>
      <c r="EM19" s="6"/>
      <c r="EN19" s="6"/>
      <c r="EO19" s="10">
        <f t="shared" si="117"/>
        <v>0</v>
      </c>
      <c r="EP19" s="56">
        <f t="shared" si="118"/>
        <v>5.6666666666666661</v>
      </c>
      <c r="EQ19" s="1">
        <v>7</v>
      </c>
      <c r="ER19" s="1">
        <v>8</v>
      </c>
      <c r="ES19" s="1">
        <f t="shared" si="119"/>
        <v>7.7</v>
      </c>
      <c r="ET19" s="1">
        <v>4</v>
      </c>
      <c r="EU19" s="1"/>
      <c r="EV19" s="24">
        <f t="shared" si="120"/>
        <v>5.9</v>
      </c>
      <c r="EW19" s="10"/>
      <c r="EX19" s="6"/>
      <c r="EY19" s="6">
        <f t="shared" si="121"/>
        <v>0</v>
      </c>
      <c r="EZ19" s="6"/>
      <c r="FA19" s="6"/>
      <c r="FB19" s="10">
        <f t="shared" si="122"/>
        <v>0</v>
      </c>
      <c r="FC19" s="56">
        <f t="shared" si="123"/>
        <v>5.85</v>
      </c>
      <c r="FD19" s="1">
        <v>5</v>
      </c>
      <c r="FE19" s="1">
        <v>6</v>
      </c>
      <c r="FF19" s="4">
        <f t="shared" si="124"/>
        <v>5.666666666666667</v>
      </c>
      <c r="FG19" s="3">
        <v>8</v>
      </c>
      <c r="FH19" s="1"/>
      <c r="FI19" s="24">
        <f t="shared" si="125"/>
        <v>6.8</v>
      </c>
      <c r="FJ19" s="10"/>
      <c r="FK19" s="6"/>
      <c r="FL19" s="6">
        <f t="shared" si="126"/>
        <v>0</v>
      </c>
      <c r="FM19" s="6"/>
      <c r="FN19" s="6"/>
      <c r="FO19" s="10">
        <f t="shared" si="127"/>
        <v>0</v>
      </c>
      <c r="FP19" s="56">
        <f t="shared" si="128"/>
        <v>6.8333333333333339</v>
      </c>
      <c r="FQ19" s="1">
        <v>9</v>
      </c>
      <c r="FR19" s="1">
        <v>8</v>
      </c>
      <c r="FS19" s="1"/>
      <c r="FT19" s="1">
        <f t="shared" si="131"/>
        <v>8.3333333333333339</v>
      </c>
      <c r="FU19" s="1">
        <v>5.3</v>
      </c>
      <c r="FV19" s="11"/>
      <c r="FW19" s="24">
        <f t="shared" si="53"/>
        <v>6.8</v>
      </c>
      <c r="FX19" s="10"/>
      <c r="FY19" s="6"/>
      <c r="FZ19" s="6">
        <f t="shared" si="54"/>
        <v>0</v>
      </c>
      <c r="GA19" s="6"/>
      <c r="GB19" s="6"/>
      <c r="GC19" s="10">
        <f t="shared" si="55"/>
        <v>0</v>
      </c>
      <c r="GD19" s="56">
        <f t="shared" si="56"/>
        <v>6.8166666666666664</v>
      </c>
      <c r="GE19" s="100">
        <v>5</v>
      </c>
      <c r="GF19" s="100">
        <v>8</v>
      </c>
      <c r="GG19" s="101">
        <f t="shared" si="57"/>
        <v>7</v>
      </c>
      <c r="GH19" s="100"/>
      <c r="GI19" s="100"/>
      <c r="GJ19" s="102">
        <f t="shared" si="58"/>
        <v>3.5</v>
      </c>
      <c r="GK19" s="102"/>
      <c r="GL19" s="100"/>
      <c r="GM19" s="100">
        <f t="shared" si="59"/>
        <v>0</v>
      </c>
      <c r="GN19" s="100"/>
      <c r="GO19" s="100"/>
      <c r="GP19" s="102">
        <f t="shared" si="60"/>
        <v>0</v>
      </c>
      <c r="GQ19" s="102">
        <f t="shared" si="61"/>
        <v>3.5</v>
      </c>
      <c r="GR19" s="42">
        <v>7</v>
      </c>
      <c r="GS19" s="42">
        <v>8</v>
      </c>
      <c r="GT19" s="6">
        <f t="shared" si="62"/>
        <v>7.7</v>
      </c>
      <c r="GU19" s="6">
        <v>4</v>
      </c>
      <c r="GV19" s="11"/>
      <c r="GW19" s="24">
        <f t="shared" si="63"/>
        <v>5.9</v>
      </c>
      <c r="GX19" s="10"/>
      <c r="GY19" s="6"/>
      <c r="GZ19" s="6">
        <f t="shared" si="64"/>
        <v>0</v>
      </c>
      <c r="HA19" s="6"/>
      <c r="HB19" s="6"/>
      <c r="HC19" s="10">
        <f t="shared" si="65"/>
        <v>0</v>
      </c>
      <c r="HD19" s="56">
        <f t="shared" si="66"/>
        <v>5.85</v>
      </c>
      <c r="HE19" s="1">
        <v>6</v>
      </c>
      <c r="HF19" s="1">
        <v>5</v>
      </c>
      <c r="HG19" s="1">
        <f t="shared" si="129"/>
        <v>5.333333333333333</v>
      </c>
      <c r="HH19" s="1">
        <v>8</v>
      </c>
      <c r="HI19" s="11"/>
      <c r="HJ19" s="24">
        <f t="shared" si="68"/>
        <v>6.7</v>
      </c>
      <c r="HK19" s="10"/>
      <c r="HL19" s="6"/>
      <c r="HM19" s="6">
        <f t="shared" si="69"/>
        <v>0</v>
      </c>
      <c r="HN19" s="6"/>
      <c r="HO19" s="6"/>
      <c r="HP19" s="10">
        <f t="shared" si="70"/>
        <v>0</v>
      </c>
      <c r="HQ19" s="56">
        <f t="shared" si="71"/>
        <v>6.6666666666666661</v>
      </c>
      <c r="HR19" s="28"/>
      <c r="HS19" s="28"/>
      <c r="HT19" s="47"/>
      <c r="HU19" s="6"/>
      <c r="HV19" s="11"/>
      <c r="HW19" s="24">
        <v>9</v>
      </c>
      <c r="HX19" s="10"/>
      <c r="HY19" s="6"/>
      <c r="HZ19" s="6"/>
      <c r="IA19" s="6"/>
      <c r="IB19" s="6"/>
      <c r="IC19" s="10"/>
      <c r="ID19" s="196">
        <f t="shared" si="72"/>
        <v>9</v>
      </c>
      <c r="IE19" s="2">
        <f t="shared" ref="IE19:IE27" si="135">ROUND((V19*$V$6+AI19*$AI$6+AW19*$AW$6+BL19*$BL$6+CA19*$CA$6+CN19*$CN$6+DA19*$DA$6+DN19*$DN$6+EA19*$EA$6+EP19*$EP$6+FC19*$FC$6+FP19*$FP$6+GD19*$GD$6+GQ19*$GQ$6+HD19*$HD$6+HQ19*$HQ$6+ID19*$ID$6)/($V$6+$AI$6+$AW$6+$BL$6+$CA$6+$CN$6+$DA$6+$DN$6+$EA$6+$EP$6+$FC$6+$FP$6+$GD$6+$GQ$6+$HD$6+$HQ$6+$ID$6),1)</f>
        <v>6.5</v>
      </c>
      <c r="IF19" s="83" t="str">
        <f t="shared" si="132"/>
        <v>TB KHÁ</v>
      </c>
    </row>
    <row r="20" spans="1:240" s="113" customFormat="1" ht="20.25" customHeight="1">
      <c r="A20" s="4">
        <v>11</v>
      </c>
      <c r="B20" s="173" t="s">
        <v>99</v>
      </c>
      <c r="C20" s="123" t="s">
        <v>104</v>
      </c>
      <c r="D20" s="123" t="str">
        <f t="shared" ref="D20:D27" si="136">B20&amp;C20</f>
        <v>123XD2646</v>
      </c>
      <c r="E20" s="125" t="s">
        <v>420</v>
      </c>
      <c r="F20" s="126" t="s">
        <v>421</v>
      </c>
      <c r="G20" s="175" t="s">
        <v>422</v>
      </c>
      <c r="H20" s="43">
        <v>7</v>
      </c>
      <c r="I20" s="43">
        <v>6</v>
      </c>
      <c r="J20" s="43">
        <v>7</v>
      </c>
      <c r="K20" s="43">
        <v>6</v>
      </c>
      <c r="L20" s="47">
        <f t="shared" si="133"/>
        <v>6.5</v>
      </c>
      <c r="M20" s="43">
        <v>5</v>
      </c>
      <c r="N20" s="3"/>
      <c r="O20" s="24">
        <f t="shared" si="80"/>
        <v>5.8</v>
      </c>
      <c r="P20" s="10"/>
      <c r="Q20" s="6"/>
      <c r="R20" s="6">
        <f t="shared" si="81"/>
        <v>0</v>
      </c>
      <c r="S20" s="6"/>
      <c r="T20" s="6"/>
      <c r="U20" s="10">
        <f t="shared" si="82"/>
        <v>0</v>
      </c>
      <c r="V20" s="56">
        <f t="shared" si="83"/>
        <v>5.75</v>
      </c>
      <c r="W20" s="6">
        <v>7</v>
      </c>
      <c r="X20" s="6">
        <v>5</v>
      </c>
      <c r="Y20" s="47">
        <f t="shared" si="134"/>
        <v>5.7</v>
      </c>
      <c r="Z20" s="6">
        <v>5</v>
      </c>
      <c r="AA20" s="48"/>
      <c r="AB20" s="24">
        <f t="shared" si="84"/>
        <v>5.4</v>
      </c>
      <c r="AC20" s="10"/>
      <c r="AD20" s="6"/>
      <c r="AE20" s="6">
        <f t="shared" si="85"/>
        <v>0</v>
      </c>
      <c r="AF20" s="6"/>
      <c r="AG20" s="6"/>
      <c r="AH20" s="10">
        <f t="shared" si="86"/>
        <v>0</v>
      </c>
      <c r="AI20" s="56">
        <f t="shared" si="87"/>
        <v>5.35</v>
      </c>
      <c r="AJ20" s="54">
        <v>5</v>
      </c>
      <c r="AK20" s="54"/>
      <c r="AL20" s="54">
        <v>7</v>
      </c>
      <c r="AM20" s="54">
        <f>ROUND((AL20*2+AJ20)/3,1)</f>
        <v>6.3</v>
      </c>
      <c r="AN20" s="60"/>
      <c r="AO20" s="54">
        <v>4</v>
      </c>
      <c r="AP20" s="55">
        <f t="shared" si="88"/>
        <v>5.2</v>
      </c>
      <c r="AQ20" s="55"/>
      <c r="AR20" s="54"/>
      <c r="AS20" s="54">
        <f t="shared" si="89"/>
        <v>0</v>
      </c>
      <c r="AT20" s="54"/>
      <c r="AU20" s="54"/>
      <c r="AV20" s="55">
        <f t="shared" si="90"/>
        <v>0</v>
      </c>
      <c r="AW20" s="55">
        <f t="shared" si="91"/>
        <v>5.15</v>
      </c>
      <c r="AX20" s="54">
        <v>7</v>
      </c>
      <c r="AY20" s="54">
        <v>8</v>
      </c>
      <c r="AZ20" s="54">
        <v>5.3</v>
      </c>
      <c r="BA20" s="54">
        <v>6</v>
      </c>
      <c r="BB20" s="59">
        <f t="shared" si="13"/>
        <v>6.3</v>
      </c>
      <c r="BC20" s="54">
        <v>3</v>
      </c>
      <c r="BD20" s="54">
        <v>4</v>
      </c>
      <c r="BE20" s="55">
        <f t="shared" si="92"/>
        <v>5.2</v>
      </c>
      <c r="BF20" s="55"/>
      <c r="BG20" s="54"/>
      <c r="BH20" s="54">
        <f t="shared" si="93"/>
        <v>0</v>
      </c>
      <c r="BI20" s="54"/>
      <c r="BJ20" s="54"/>
      <c r="BK20" s="55">
        <f t="shared" si="94"/>
        <v>0</v>
      </c>
      <c r="BL20" s="55">
        <f t="shared" si="95"/>
        <v>5.15</v>
      </c>
      <c r="BM20" s="1">
        <v>6</v>
      </c>
      <c r="BN20" s="1"/>
      <c r="BO20" s="1"/>
      <c r="BP20" s="1">
        <v>9</v>
      </c>
      <c r="BQ20" s="1">
        <f t="shared" si="96"/>
        <v>8</v>
      </c>
      <c r="BR20" s="1">
        <v>9</v>
      </c>
      <c r="BS20" s="1"/>
      <c r="BT20" s="24">
        <f t="shared" si="97"/>
        <v>8.5</v>
      </c>
      <c r="BU20" s="10"/>
      <c r="BV20" s="6"/>
      <c r="BW20" s="6"/>
      <c r="BX20" s="6"/>
      <c r="BY20" s="6"/>
      <c r="BZ20" s="10"/>
      <c r="CA20" s="56">
        <f t="shared" si="98"/>
        <v>8.5</v>
      </c>
      <c r="CB20" s="46"/>
      <c r="CC20" s="46"/>
      <c r="CD20" s="1">
        <f t="shared" si="99"/>
        <v>0</v>
      </c>
      <c r="CE20" s="46"/>
      <c r="CF20" s="2"/>
      <c r="CG20" s="24">
        <f t="shared" si="100"/>
        <v>0</v>
      </c>
      <c r="CH20" s="10"/>
      <c r="CI20" s="6"/>
      <c r="CJ20" s="6">
        <f t="shared" si="101"/>
        <v>0</v>
      </c>
      <c r="CK20" s="6"/>
      <c r="CL20" s="6"/>
      <c r="CM20" s="10"/>
      <c r="CN20" s="56">
        <f t="shared" si="102"/>
        <v>0</v>
      </c>
      <c r="CO20" s="1">
        <v>7</v>
      </c>
      <c r="CP20" s="1">
        <v>6</v>
      </c>
      <c r="CQ20" s="1">
        <f t="shared" si="130"/>
        <v>6.3</v>
      </c>
      <c r="CR20" s="1">
        <v>6</v>
      </c>
      <c r="CS20" s="11"/>
      <c r="CT20" s="24">
        <f t="shared" si="103"/>
        <v>6.2</v>
      </c>
      <c r="CU20" s="10"/>
      <c r="CV20" s="6"/>
      <c r="CW20" s="6">
        <f t="shared" si="104"/>
        <v>0</v>
      </c>
      <c r="CX20" s="6"/>
      <c r="CY20" s="6"/>
      <c r="CZ20" s="10"/>
      <c r="DA20" s="56">
        <f t="shared" si="105"/>
        <v>6.15</v>
      </c>
      <c r="DB20" s="6">
        <v>6</v>
      </c>
      <c r="DC20" s="6">
        <v>7</v>
      </c>
      <c r="DD20" s="47">
        <f t="shared" si="29"/>
        <v>6.7</v>
      </c>
      <c r="DE20" s="6">
        <v>8</v>
      </c>
      <c r="DF20" s="48"/>
      <c r="DG20" s="24">
        <f t="shared" si="106"/>
        <v>7.4</v>
      </c>
      <c r="DH20" s="10"/>
      <c r="DI20" s="6"/>
      <c r="DJ20" s="6">
        <f t="shared" si="107"/>
        <v>0</v>
      </c>
      <c r="DK20" s="6"/>
      <c r="DL20" s="6"/>
      <c r="DM20" s="10">
        <f t="shared" si="108"/>
        <v>0</v>
      </c>
      <c r="DN20" s="56">
        <f t="shared" si="109"/>
        <v>7.35</v>
      </c>
      <c r="DO20" s="1">
        <v>7</v>
      </c>
      <c r="DP20" s="1">
        <v>8</v>
      </c>
      <c r="DQ20" s="42">
        <f t="shared" si="34"/>
        <v>7.666666666666667</v>
      </c>
      <c r="DR20" s="1">
        <v>6</v>
      </c>
      <c r="DS20" s="1"/>
      <c r="DT20" s="24">
        <f t="shared" si="110"/>
        <v>6.8</v>
      </c>
      <c r="DU20" s="10"/>
      <c r="DV20" s="6"/>
      <c r="DW20" s="6">
        <f t="shared" si="111"/>
        <v>0</v>
      </c>
      <c r="DX20" s="6"/>
      <c r="DY20" s="6"/>
      <c r="DZ20" s="10">
        <f t="shared" si="112"/>
        <v>0</v>
      </c>
      <c r="EA20" s="56">
        <f t="shared" si="113"/>
        <v>6.8333333333333339</v>
      </c>
      <c r="EB20" s="1">
        <v>3</v>
      </c>
      <c r="EC20" s="1">
        <v>9</v>
      </c>
      <c r="ED20" s="1">
        <v>8</v>
      </c>
      <c r="EE20" s="1">
        <v>5</v>
      </c>
      <c r="EF20" s="1">
        <f t="shared" si="114"/>
        <v>6.333333333333333</v>
      </c>
      <c r="EG20" s="1">
        <v>5</v>
      </c>
      <c r="EH20" s="4"/>
      <c r="EI20" s="24">
        <f t="shared" si="115"/>
        <v>5.7</v>
      </c>
      <c r="EJ20" s="10"/>
      <c r="EK20" s="6"/>
      <c r="EL20" s="6">
        <f t="shared" si="116"/>
        <v>0</v>
      </c>
      <c r="EM20" s="6"/>
      <c r="EN20" s="6"/>
      <c r="EO20" s="10">
        <f t="shared" si="117"/>
        <v>0</v>
      </c>
      <c r="EP20" s="56">
        <f t="shared" si="118"/>
        <v>5.6666666666666661</v>
      </c>
      <c r="EQ20" s="46"/>
      <c r="ER20" s="46"/>
      <c r="ES20" s="1">
        <f t="shared" si="119"/>
        <v>0</v>
      </c>
      <c r="ET20" s="46"/>
      <c r="EU20" s="1"/>
      <c r="EV20" s="24">
        <f t="shared" si="120"/>
        <v>0</v>
      </c>
      <c r="EW20" s="10"/>
      <c r="EX20" s="6"/>
      <c r="EY20" s="6">
        <f t="shared" si="121"/>
        <v>0</v>
      </c>
      <c r="EZ20" s="6"/>
      <c r="FA20" s="6"/>
      <c r="FB20" s="10">
        <f t="shared" si="122"/>
        <v>0</v>
      </c>
      <c r="FC20" s="56">
        <f t="shared" si="123"/>
        <v>0</v>
      </c>
      <c r="FD20" s="1">
        <v>6</v>
      </c>
      <c r="FE20" s="1">
        <v>5</v>
      </c>
      <c r="FF20" s="4">
        <f t="shared" si="124"/>
        <v>5.333333333333333</v>
      </c>
      <c r="FG20" s="3">
        <v>8</v>
      </c>
      <c r="FH20" s="1"/>
      <c r="FI20" s="24">
        <f t="shared" si="125"/>
        <v>6.7</v>
      </c>
      <c r="FJ20" s="10"/>
      <c r="FK20" s="6"/>
      <c r="FL20" s="6">
        <f t="shared" si="126"/>
        <v>0</v>
      </c>
      <c r="FM20" s="6"/>
      <c r="FN20" s="6"/>
      <c r="FO20" s="10">
        <f t="shared" si="127"/>
        <v>0</v>
      </c>
      <c r="FP20" s="56">
        <f t="shared" si="128"/>
        <v>6.6666666666666661</v>
      </c>
      <c r="FQ20" s="1">
        <v>9</v>
      </c>
      <c r="FR20" s="1">
        <v>7</v>
      </c>
      <c r="FS20" s="1"/>
      <c r="FT20" s="1">
        <f t="shared" si="131"/>
        <v>7.666666666666667</v>
      </c>
      <c r="FU20" s="1">
        <v>6.7</v>
      </c>
      <c r="FV20" s="11"/>
      <c r="FW20" s="24">
        <f t="shared" si="53"/>
        <v>7.2</v>
      </c>
      <c r="FX20" s="10"/>
      <c r="FY20" s="6"/>
      <c r="FZ20" s="6">
        <f t="shared" si="54"/>
        <v>0</v>
      </c>
      <c r="GA20" s="6"/>
      <c r="GB20" s="6"/>
      <c r="GC20" s="10">
        <f t="shared" si="55"/>
        <v>0</v>
      </c>
      <c r="GD20" s="56">
        <f t="shared" si="56"/>
        <v>7.1833333333333336</v>
      </c>
      <c r="GE20" s="1">
        <v>7</v>
      </c>
      <c r="GF20" s="1">
        <v>5</v>
      </c>
      <c r="GG20" s="42">
        <f t="shared" si="57"/>
        <v>5.666666666666667</v>
      </c>
      <c r="GH20" s="1">
        <v>5</v>
      </c>
      <c r="GI20" s="1"/>
      <c r="GJ20" s="24">
        <f t="shared" si="58"/>
        <v>5.3</v>
      </c>
      <c r="GK20" s="10"/>
      <c r="GL20" s="6"/>
      <c r="GM20" s="6">
        <f t="shared" ref="GM20:GM27" si="137">ROUND((GK20+GL20*2)/3,1)</f>
        <v>0</v>
      </c>
      <c r="GN20" s="6"/>
      <c r="GO20" s="6"/>
      <c r="GP20" s="10">
        <f t="shared" ref="GP20:GP27" si="138">ROUND((MAX(GN20:GO20)+GM20)/2,1)</f>
        <v>0</v>
      </c>
      <c r="GQ20" s="56">
        <f t="shared" ref="GQ20:GQ27" si="139">IF(GM20=0,(MAX(GH20,GI20)+GG20)/2,(MAX(GN20,GO20)+GM20)/2)</f>
        <v>5.3333333333333339</v>
      </c>
      <c r="GR20" s="42">
        <v>6</v>
      </c>
      <c r="GS20" s="42">
        <v>6</v>
      </c>
      <c r="GT20" s="6">
        <f t="shared" si="62"/>
        <v>6</v>
      </c>
      <c r="GU20" s="6">
        <v>4</v>
      </c>
      <c r="GV20" s="11"/>
      <c r="GW20" s="24">
        <f t="shared" ref="GW20:GW27" si="140">ROUND((MAX(GU20:GV20)+GT20)/2,1)</f>
        <v>5</v>
      </c>
      <c r="GX20" s="10"/>
      <c r="GY20" s="6"/>
      <c r="GZ20" s="6">
        <f t="shared" ref="GZ20:GZ27" si="141">ROUND((GX20+GY20*2)/3,1)</f>
        <v>0</v>
      </c>
      <c r="HA20" s="6"/>
      <c r="HB20" s="6"/>
      <c r="HC20" s="10">
        <f t="shared" ref="HC20:HC27" si="142">ROUND((MAX(HA20:HB20)+GZ20)/2,1)</f>
        <v>0</v>
      </c>
      <c r="HD20" s="56">
        <f t="shared" ref="HD20:HD27" si="143">IF(GZ20=0,(MAX(GU20,GV20)+GT20)/2,(MAX(HA20,HB20)+GZ20)/2)</f>
        <v>5</v>
      </c>
      <c r="HE20" s="1">
        <v>6</v>
      </c>
      <c r="HF20" s="1">
        <v>5</v>
      </c>
      <c r="HG20" s="1">
        <f t="shared" si="129"/>
        <v>5.333333333333333</v>
      </c>
      <c r="HH20" s="1">
        <v>8</v>
      </c>
      <c r="HI20" s="11"/>
      <c r="HJ20" s="24">
        <f t="shared" si="68"/>
        <v>6.7</v>
      </c>
      <c r="HK20" s="10"/>
      <c r="HL20" s="6"/>
      <c r="HM20" s="6">
        <f t="shared" si="69"/>
        <v>0</v>
      </c>
      <c r="HN20" s="6"/>
      <c r="HO20" s="6"/>
      <c r="HP20" s="10">
        <f t="shared" si="70"/>
        <v>0</v>
      </c>
      <c r="HQ20" s="56">
        <f t="shared" si="71"/>
        <v>6.6666666666666661</v>
      </c>
      <c r="HR20" s="28"/>
      <c r="HS20" s="28"/>
      <c r="HT20" s="47"/>
      <c r="HU20" s="6"/>
      <c r="HV20" s="11"/>
      <c r="HW20" s="24">
        <v>8</v>
      </c>
      <c r="HX20" s="10"/>
      <c r="HY20" s="6"/>
      <c r="HZ20" s="6"/>
      <c r="IA20" s="6"/>
      <c r="IB20" s="6"/>
      <c r="IC20" s="10"/>
      <c r="ID20" s="196">
        <f t="shared" ref="ID20:ID27" si="144">HW20</f>
        <v>8</v>
      </c>
      <c r="IE20" s="2">
        <f t="shared" si="135"/>
        <v>5.2</v>
      </c>
      <c r="IF20" s="83" t="str">
        <f t="shared" si="132"/>
        <v>TB</v>
      </c>
    </row>
    <row r="21" spans="1:240" s="113" customFormat="1" ht="20.25" customHeight="1">
      <c r="A21" s="52">
        <v>12</v>
      </c>
      <c r="B21" s="173" t="s">
        <v>99</v>
      </c>
      <c r="C21" s="123" t="s">
        <v>105</v>
      </c>
      <c r="D21" s="123" t="str">
        <f t="shared" si="136"/>
        <v>123XD2648</v>
      </c>
      <c r="E21" s="125" t="s">
        <v>423</v>
      </c>
      <c r="F21" s="126" t="s">
        <v>424</v>
      </c>
      <c r="G21" s="176" t="s">
        <v>425</v>
      </c>
      <c r="H21" s="43">
        <v>7</v>
      </c>
      <c r="I21" s="43">
        <v>3</v>
      </c>
      <c r="J21" s="43">
        <v>6</v>
      </c>
      <c r="K21" s="43">
        <v>5</v>
      </c>
      <c r="L21" s="47">
        <f t="shared" si="133"/>
        <v>5.3</v>
      </c>
      <c r="M21" s="43">
        <v>5</v>
      </c>
      <c r="N21" s="3"/>
      <c r="O21" s="24">
        <f t="shared" si="80"/>
        <v>5.2</v>
      </c>
      <c r="P21" s="10"/>
      <c r="Q21" s="6"/>
      <c r="R21" s="6">
        <f t="shared" si="81"/>
        <v>0</v>
      </c>
      <c r="S21" s="6"/>
      <c r="T21" s="6"/>
      <c r="U21" s="10">
        <f t="shared" si="82"/>
        <v>0</v>
      </c>
      <c r="V21" s="56">
        <f t="shared" si="83"/>
        <v>5.15</v>
      </c>
      <c r="W21" s="6">
        <v>7</v>
      </c>
      <c r="X21" s="6">
        <v>5</v>
      </c>
      <c r="Y21" s="47">
        <f t="shared" si="134"/>
        <v>5.7</v>
      </c>
      <c r="Z21" s="6">
        <v>5</v>
      </c>
      <c r="AA21" s="48"/>
      <c r="AB21" s="24">
        <f t="shared" si="84"/>
        <v>5.4</v>
      </c>
      <c r="AC21" s="10"/>
      <c r="AD21" s="6"/>
      <c r="AE21" s="6">
        <f t="shared" si="85"/>
        <v>0</v>
      </c>
      <c r="AF21" s="6"/>
      <c r="AG21" s="6"/>
      <c r="AH21" s="10">
        <f t="shared" si="86"/>
        <v>0</v>
      </c>
      <c r="AI21" s="56">
        <f t="shared" si="87"/>
        <v>5.35</v>
      </c>
      <c r="AJ21" s="91">
        <v>7</v>
      </c>
      <c r="AK21" s="91"/>
      <c r="AL21" s="91">
        <v>8</v>
      </c>
      <c r="AM21" s="6">
        <f t="shared" ref="AM21:AM27" si="145">ROUND((AL21*2+AJ21)/3,1)</f>
        <v>7.7</v>
      </c>
      <c r="AN21" s="43">
        <v>7</v>
      </c>
      <c r="AO21" s="43"/>
      <c r="AP21" s="24">
        <f t="shared" si="88"/>
        <v>7.4</v>
      </c>
      <c r="AQ21" s="10"/>
      <c r="AR21" s="6"/>
      <c r="AS21" s="6">
        <f t="shared" si="89"/>
        <v>0</v>
      </c>
      <c r="AT21" s="6"/>
      <c r="AU21" s="6"/>
      <c r="AV21" s="10">
        <f t="shared" si="90"/>
        <v>0</v>
      </c>
      <c r="AW21" s="56">
        <f t="shared" si="91"/>
        <v>7.35</v>
      </c>
      <c r="AX21" s="6">
        <v>5</v>
      </c>
      <c r="AY21" s="6">
        <v>10</v>
      </c>
      <c r="AZ21" s="6">
        <v>7</v>
      </c>
      <c r="BA21" s="6">
        <v>9</v>
      </c>
      <c r="BB21" s="47">
        <f t="shared" si="13"/>
        <v>7.8</v>
      </c>
      <c r="BC21" s="6">
        <v>6</v>
      </c>
      <c r="BD21" s="10"/>
      <c r="BE21" s="24">
        <f t="shared" si="92"/>
        <v>6.9</v>
      </c>
      <c r="BF21" s="10"/>
      <c r="BG21" s="6"/>
      <c r="BH21" s="6">
        <f t="shared" si="93"/>
        <v>0</v>
      </c>
      <c r="BI21" s="6"/>
      <c r="BJ21" s="6"/>
      <c r="BK21" s="10">
        <f t="shared" si="94"/>
        <v>0</v>
      </c>
      <c r="BL21" s="56">
        <f t="shared" si="95"/>
        <v>6.9</v>
      </c>
      <c r="BM21" s="1">
        <v>6</v>
      </c>
      <c r="BN21" s="1"/>
      <c r="BO21" s="1"/>
      <c r="BP21" s="1">
        <v>7</v>
      </c>
      <c r="BQ21" s="1">
        <f t="shared" si="96"/>
        <v>6.666666666666667</v>
      </c>
      <c r="BR21" s="1">
        <v>4</v>
      </c>
      <c r="BS21" s="1"/>
      <c r="BT21" s="24">
        <f t="shared" si="97"/>
        <v>5.3</v>
      </c>
      <c r="BU21" s="10"/>
      <c r="BV21" s="6"/>
      <c r="BW21" s="6"/>
      <c r="BX21" s="6"/>
      <c r="BY21" s="6"/>
      <c r="BZ21" s="10"/>
      <c r="CA21" s="56">
        <f t="shared" si="98"/>
        <v>5.3333333333333339</v>
      </c>
      <c r="CB21" s="1">
        <v>6</v>
      </c>
      <c r="CC21" s="1">
        <v>9</v>
      </c>
      <c r="CD21" s="1">
        <f t="shared" si="99"/>
        <v>8</v>
      </c>
      <c r="CE21" s="1">
        <v>4</v>
      </c>
      <c r="CF21" s="2"/>
      <c r="CG21" s="24">
        <f t="shared" si="100"/>
        <v>6</v>
      </c>
      <c r="CH21" s="10"/>
      <c r="CI21" s="6"/>
      <c r="CJ21" s="6">
        <f t="shared" si="101"/>
        <v>0</v>
      </c>
      <c r="CK21" s="6"/>
      <c r="CL21" s="6"/>
      <c r="CM21" s="10"/>
      <c r="CN21" s="56">
        <f t="shared" si="102"/>
        <v>6</v>
      </c>
      <c r="CO21" s="1">
        <v>7</v>
      </c>
      <c r="CP21" s="1">
        <v>7</v>
      </c>
      <c r="CQ21" s="1">
        <f t="shared" si="130"/>
        <v>7</v>
      </c>
      <c r="CR21" s="1">
        <v>7</v>
      </c>
      <c r="CS21" s="11"/>
      <c r="CT21" s="24">
        <f t="shared" si="103"/>
        <v>7</v>
      </c>
      <c r="CU21" s="10"/>
      <c r="CV21" s="6"/>
      <c r="CW21" s="6">
        <f t="shared" si="104"/>
        <v>0</v>
      </c>
      <c r="CX21" s="6"/>
      <c r="CY21" s="6"/>
      <c r="CZ21" s="10"/>
      <c r="DA21" s="56">
        <f t="shared" si="105"/>
        <v>7</v>
      </c>
      <c r="DB21" s="6">
        <v>7</v>
      </c>
      <c r="DC21" s="6">
        <v>6</v>
      </c>
      <c r="DD21" s="47">
        <f t="shared" si="29"/>
        <v>6.3</v>
      </c>
      <c r="DE21" s="6">
        <v>8</v>
      </c>
      <c r="DF21" s="48"/>
      <c r="DG21" s="24">
        <f t="shared" si="106"/>
        <v>7.2</v>
      </c>
      <c r="DH21" s="10"/>
      <c r="DI21" s="6"/>
      <c r="DJ21" s="6">
        <f t="shared" si="107"/>
        <v>0</v>
      </c>
      <c r="DK21" s="6"/>
      <c r="DL21" s="6"/>
      <c r="DM21" s="10">
        <f t="shared" si="108"/>
        <v>0</v>
      </c>
      <c r="DN21" s="56">
        <f t="shared" si="109"/>
        <v>7.15</v>
      </c>
      <c r="DO21" s="1">
        <v>8</v>
      </c>
      <c r="DP21" s="1">
        <v>7</v>
      </c>
      <c r="DQ21" s="42">
        <f t="shared" si="34"/>
        <v>7.333333333333333</v>
      </c>
      <c r="DR21" s="1">
        <v>6</v>
      </c>
      <c r="DS21" s="1"/>
      <c r="DT21" s="24">
        <f t="shared" si="110"/>
        <v>6.7</v>
      </c>
      <c r="DU21" s="10"/>
      <c r="DV21" s="6"/>
      <c r="DW21" s="6">
        <f t="shared" si="111"/>
        <v>0</v>
      </c>
      <c r="DX21" s="6"/>
      <c r="DY21" s="6"/>
      <c r="DZ21" s="10">
        <f t="shared" si="112"/>
        <v>0</v>
      </c>
      <c r="EA21" s="56">
        <f t="shared" si="113"/>
        <v>6.6666666666666661</v>
      </c>
      <c r="EB21" s="31">
        <v>3</v>
      </c>
      <c r="EC21" s="31">
        <v>5</v>
      </c>
      <c r="ED21" s="31">
        <v>8</v>
      </c>
      <c r="EE21" s="31">
        <v>5</v>
      </c>
      <c r="EF21" s="31">
        <f t="shared" si="114"/>
        <v>5.666666666666667</v>
      </c>
      <c r="EG21" s="31">
        <v>2</v>
      </c>
      <c r="EH21" s="29">
        <v>2.5</v>
      </c>
      <c r="EI21" s="36">
        <f t="shared" si="115"/>
        <v>4.0999999999999996</v>
      </c>
      <c r="EJ21" s="10"/>
      <c r="EK21" s="6"/>
      <c r="EL21" s="6">
        <f t="shared" si="116"/>
        <v>0</v>
      </c>
      <c r="EM21" s="6"/>
      <c r="EN21" s="6"/>
      <c r="EO21" s="10">
        <f t="shared" si="117"/>
        <v>0</v>
      </c>
      <c r="EP21" s="36">
        <f t="shared" si="118"/>
        <v>4.0833333333333339</v>
      </c>
      <c r="EQ21" s="1">
        <v>8</v>
      </c>
      <c r="ER21" s="1">
        <v>8</v>
      </c>
      <c r="ES21" s="1">
        <f t="shared" si="119"/>
        <v>8</v>
      </c>
      <c r="ET21" s="1">
        <v>4</v>
      </c>
      <c r="EU21" s="1"/>
      <c r="EV21" s="24">
        <f t="shared" si="120"/>
        <v>6</v>
      </c>
      <c r="EW21" s="10"/>
      <c r="EX21" s="6"/>
      <c r="EY21" s="6">
        <f t="shared" si="121"/>
        <v>0</v>
      </c>
      <c r="EZ21" s="6"/>
      <c r="FA21" s="6"/>
      <c r="FB21" s="10">
        <f t="shared" si="122"/>
        <v>0</v>
      </c>
      <c r="FC21" s="56">
        <f t="shared" si="123"/>
        <v>6</v>
      </c>
      <c r="FD21" s="1">
        <v>5</v>
      </c>
      <c r="FE21" s="1">
        <v>5</v>
      </c>
      <c r="FF21" s="1">
        <f t="shared" si="124"/>
        <v>5</v>
      </c>
      <c r="FG21" s="3">
        <v>8</v>
      </c>
      <c r="FH21" s="1"/>
      <c r="FI21" s="24">
        <f t="shared" si="125"/>
        <v>6.5</v>
      </c>
      <c r="FJ21" s="10"/>
      <c r="FK21" s="6"/>
      <c r="FL21" s="6">
        <f t="shared" si="126"/>
        <v>0</v>
      </c>
      <c r="FM21" s="6"/>
      <c r="FN21" s="6"/>
      <c r="FO21" s="10">
        <f t="shared" si="127"/>
        <v>0</v>
      </c>
      <c r="FP21" s="56">
        <f t="shared" si="128"/>
        <v>6.5</v>
      </c>
      <c r="FQ21" s="1">
        <v>7</v>
      </c>
      <c r="FR21" s="1">
        <v>8</v>
      </c>
      <c r="FS21" s="1"/>
      <c r="FT21" s="1">
        <f t="shared" si="131"/>
        <v>7.666666666666667</v>
      </c>
      <c r="FU21" s="1">
        <v>7</v>
      </c>
      <c r="FV21" s="11"/>
      <c r="FW21" s="24">
        <f t="shared" si="53"/>
        <v>7.3</v>
      </c>
      <c r="FX21" s="10"/>
      <c r="FY21" s="6"/>
      <c r="FZ21" s="6">
        <f t="shared" si="54"/>
        <v>0</v>
      </c>
      <c r="GA21" s="6"/>
      <c r="GB21" s="6"/>
      <c r="GC21" s="10">
        <f t="shared" si="55"/>
        <v>0</v>
      </c>
      <c r="GD21" s="56">
        <f t="shared" si="56"/>
        <v>7.3333333333333339</v>
      </c>
      <c r="GE21" s="1">
        <v>7</v>
      </c>
      <c r="GF21" s="1">
        <v>7</v>
      </c>
      <c r="GG21" s="42">
        <f t="shared" si="57"/>
        <v>7</v>
      </c>
      <c r="GH21" s="1">
        <v>6</v>
      </c>
      <c r="GI21" s="1"/>
      <c r="GJ21" s="24">
        <f t="shared" si="58"/>
        <v>6.5</v>
      </c>
      <c r="GK21" s="10"/>
      <c r="GL21" s="6"/>
      <c r="GM21" s="6">
        <f t="shared" si="137"/>
        <v>0</v>
      </c>
      <c r="GN21" s="6"/>
      <c r="GO21" s="6"/>
      <c r="GP21" s="10">
        <f t="shared" si="138"/>
        <v>0</v>
      </c>
      <c r="GQ21" s="56">
        <f t="shared" si="139"/>
        <v>6.5</v>
      </c>
      <c r="GR21" s="101">
        <v>6</v>
      </c>
      <c r="GS21" s="101">
        <v>6</v>
      </c>
      <c r="GT21" s="100">
        <f t="shared" si="62"/>
        <v>6</v>
      </c>
      <c r="GU21" s="100">
        <v>3.5</v>
      </c>
      <c r="GV21" s="107"/>
      <c r="GW21" s="102">
        <f t="shared" si="140"/>
        <v>4.8</v>
      </c>
      <c r="GX21" s="102"/>
      <c r="GY21" s="100"/>
      <c r="GZ21" s="100">
        <f t="shared" si="141"/>
        <v>0</v>
      </c>
      <c r="HA21" s="100"/>
      <c r="HB21" s="100"/>
      <c r="HC21" s="102">
        <f t="shared" si="142"/>
        <v>0</v>
      </c>
      <c r="HD21" s="102">
        <f t="shared" si="143"/>
        <v>4.75</v>
      </c>
      <c r="HE21" s="1">
        <v>7</v>
      </c>
      <c r="HF21" s="1">
        <v>6</v>
      </c>
      <c r="HG21" s="1">
        <f t="shared" si="129"/>
        <v>6.333333333333333</v>
      </c>
      <c r="HH21" s="1">
        <v>7</v>
      </c>
      <c r="HI21" s="11"/>
      <c r="HJ21" s="24">
        <f t="shared" si="68"/>
        <v>6.7</v>
      </c>
      <c r="HK21" s="10"/>
      <c r="HL21" s="6"/>
      <c r="HM21" s="6">
        <f t="shared" si="69"/>
        <v>0</v>
      </c>
      <c r="HN21" s="6"/>
      <c r="HO21" s="6"/>
      <c r="HP21" s="10">
        <f t="shared" si="70"/>
        <v>0</v>
      </c>
      <c r="HQ21" s="56">
        <f t="shared" si="71"/>
        <v>6.6666666666666661</v>
      </c>
      <c r="HR21" s="28"/>
      <c r="HS21" s="28"/>
      <c r="HT21" s="47"/>
      <c r="HU21" s="6"/>
      <c r="HV21" s="11"/>
      <c r="HW21" s="24">
        <v>9</v>
      </c>
      <c r="HX21" s="10"/>
      <c r="HY21" s="6"/>
      <c r="HZ21" s="6"/>
      <c r="IA21" s="6"/>
      <c r="IB21" s="6"/>
      <c r="IC21" s="10"/>
      <c r="ID21" s="196">
        <f t="shared" si="144"/>
        <v>9</v>
      </c>
      <c r="IE21" s="2">
        <f t="shared" si="135"/>
        <v>6.2</v>
      </c>
      <c r="IF21" s="83" t="str">
        <f t="shared" si="132"/>
        <v>TB KHÁ</v>
      </c>
    </row>
    <row r="22" spans="1:240" s="113" customFormat="1" ht="20.25" customHeight="1">
      <c r="A22" s="4">
        <v>13</v>
      </c>
      <c r="B22" s="173" t="s">
        <v>99</v>
      </c>
      <c r="C22" s="123" t="s">
        <v>106</v>
      </c>
      <c r="D22" s="123" t="str">
        <f t="shared" si="136"/>
        <v>123XD2649</v>
      </c>
      <c r="E22" s="125" t="s">
        <v>426</v>
      </c>
      <c r="F22" s="126" t="s">
        <v>427</v>
      </c>
      <c r="G22" s="174" t="s">
        <v>428</v>
      </c>
      <c r="H22" s="43">
        <v>7</v>
      </c>
      <c r="I22" s="43">
        <v>7</v>
      </c>
      <c r="J22" s="43">
        <v>7</v>
      </c>
      <c r="K22" s="43">
        <v>5</v>
      </c>
      <c r="L22" s="47">
        <f t="shared" si="133"/>
        <v>6.3</v>
      </c>
      <c r="M22" s="43">
        <v>5</v>
      </c>
      <c r="N22" s="3"/>
      <c r="O22" s="24">
        <f t="shared" si="80"/>
        <v>5.7</v>
      </c>
      <c r="P22" s="10"/>
      <c r="Q22" s="6"/>
      <c r="R22" s="6">
        <f t="shared" si="81"/>
        <v>0</v>
      </c>
      <c r="S22" s="6"/>
      <c r="T22" s="6"/>
      <c r="U22" s="10">
        <f t="shared" si="82"/>
        <v>0</v>
      </c>
      <c r="V22" s="56">
        <f t="shared" si="83"/>
        <v>5.65</v>
      </c>
      <c r="W22" s="6">
        <v>6</v>
      </c>
      <c r="X22" s="6">
        <v>5</v>
      </c>
      <c r="Y22" s="47">
        <f t="shared" si="134"/>
        <v>5.3</v>
      </c>
      <c r="Z22" s="6">
        <v>4</v>
      </c>
      <c r="AA22" s="48"/>
      <c r="AB22" s="24">
        <f t="shared" si="84"/>
        <v>4.7</v>
      </c>
      <c r="AC22" s="10"/>
      <c r="AD22" s="6"/>
      <c r="AE22" s="6">
        <f t="shared" si="85"/>
        <v>0</v>
      </c>
      <c r="AF22" s="6"/>
      <c r="AG22" s="6"/>
      <c r="AH22" s="10">
        <f t="shared" si="86"/>
        <v>0</v>
      </c>
      <c r="AI22" s="56">
        <f t="shared" si="87"/>
        <v>4.6500000000000004</v>
      </c>
      <c r="AJ22" s="6">
        <v>7</v>
      </c>
      <c r="AK22" s="6"/>
      <c r="AL22" s="6">
        <v>7</v>
      </c>
      <c r="AM22" s="6">
        <f t="shared" si="145"/>
        <v>7</v>
      </c>
      <c r="AN22" s="6">
        <v>6</v>
      </c>
      <c r="AO22" s="6"/>
      <c r="AP22" s="24">
        <f t="shared" si="88"/>
        <v>6.5</v>
      </c>
      <c r="AQ22" s="10"/>
      <c r="AR22" s="6"/>
      <c r="AS22" s="6">
        <f t="shared" si="89"/>
        <v>0</v>
      </c>
      <c r="AT22" s="6"/>
      <c r="AU22" s="6"/>
      <c r="AV22" s="10">
        <f t="shared" si="90"/>
        <v>0</v>
      </c>
      <c r="AW22" s="56">
        <f t="shared" si="91"/>
        <v>6.5</v>
      </c>
      <c r="AX22" s="6">
        <v>5</v>
      </c>
      <c r="AY22" s="6">
        <v>9</v>
      </c>
      <c r="AZ22" s="6">
        <v>8</v>
      </c>
      <c r="BA22" s="6">
        <v>7</v>
      </c>
      <c r="BB22" s="47">
        <f t="shared" si="13"/>
        <v>7.3</v>
      </c>
      <c r="BC22" s="6">
        <v>8</v>
      </c>
      <c r="BD22" s="51"/>
      <c r="BE22" s="24">
        <f t="shared" si="92"/>
        <v>7.7</v>
      </c>
      <c r="BF22" s="10"/>
      <c r="BG22" s="6"/>
      <c r="BH22" s="6">
        <f t="shared" si="93"/>
        <v>0</v>
      </c>
      <c r="BI22" s="6"/>
      <c r="BJ22" s="6"/>
      <c r="BK22" s="10">
        <f t="shared" si="94"/>
        <v>0</v>
      </c>
      <c r="BL22" s="56">
        <f t="shared" si="95"/>
        <v>7.65</v>
      </c>
      <c r="BM22" s="1">
        <v>6</v>
      </c>
      <c r="BN22" s="1"/>
      <c r="BO22" s="1"/>
      <c r="BP22" s="1">
        <v>6</v>
      </c>
      <c r="BQ22" s="1">
        <f t="shared" si="96"/>
        <v>6</v>
      </c>
      <c r="BR22" s="1">
        <v>8</v>
      </c>
      <c r="BS22" s="1"/>
      <c r="BT22" s="24">
        <f t="shared" si="97"/>
        <v>7</v>
      </c>
      <c r="BU22" s="10"/>
      <c r="BV22" s="6"/>
      <c r="BW22" s="6"/>
      <c r="BX22" s="6"/>
      <c r="BY22" s="6"/>
      <c r="BZ22" s="10"/>
      <c r="CA22" s="56">
        <f t="shared" si="98"/>
        <v>7</v>
      </c>
      <c r="CB22" s="1">
        <v>5</v>
      </c>
      <c r="CC22" s="1">
        <v>9</v>
      </c>
      <c r="CD22" s="1">
        <f t="shared" si="99"/>
        <v>7.7</v>
      </c>
      <c r="CE22" s="1">
        <v>3</v>
      </c>
      <c r="CF22" s="2"/>
      <c r="CG22" s="24">
        <f t="shared" si="100"/>
        <v>5.4</v>
      </c>
      <c r="CH22" s="10"/>
      <c r="CI22" s="6"/>
      <c r="CJ22" s="6">
        <f t="shared" si="101"/>
        <v>0</v>
      </c>
      <c r="CK22" s="6"/>
      <c r="CL22" s="6"/>
      <c r="CM22" s="10"/>
      <c r="CN22" s="56">
        <f t="shared" si="102"/>
        <v>5.35</v>
      </c>
      <c r="CO22" s="1">
        <v>7</v>
      </c>
      <c r="CP22" s="1">
        <v>7</v>
      </c>
      <c r="CQ22" s="1">
        <f t="shared" si="130"/>
        <v>7</v>
      </c>
      <c r="CR22" s="1">
        <v>7</v>
      </c>
      <c r="CS22" s="11"/>
      <c r="CT22" s="24">
        <f t="shared" si="103"/>
        <v>7</v>
      </c>
      <c r="CU22" s="10"/>
      <c r="CV22" s="6"/>
      <c r="CW22" s="6">
        <f t="shared" si="104"/>
        <v>0</v>
      </c>
      <c r="CX22" s="6"/>
      <c r="CY22" s="6"/>
      <c r="CZ22" s="10"/>
      <c r="DA22" s="56">
        <f t="shared" si="105"/>
        <v>7</v>
      </c>
      <c r="DB22" s="6">
        <v>6</v>
      </c>
      <c r="DC22" s="6">
        <v>5</v>
      </c>
      <c r="DD22" s="47">
        <f t="shared" si="29"/>
        <v>5.3</v>
      </c>
      <c r="DE22" s="6">
        <v>8</v>
      </c>
      <c r="DF22" s="48"/>
      <c r="DG22" s="24">
        <f t="shared" si="106"/>
        <v>6.7</v>
      </c>
      <c r="DH22" s="10"/>
      <c r="DI22" s="6"/>
      <c r="DJ22" s="6">
        <f t="shared" si="107"/>
        <v>0</v>
      </c>
      <c r="DK22" s="6"/>
      <c r="DL22" s="6"/>
      <c r="DM22" s="10">
        <f t="shared" si="108"/>
        <v>0</v>
      </c>
      <c r="DN22" s="56">
        <f t="shared" si="109"/>
        <v>6.65</v>
      </c>
      <c r="DO22" s="1">
        <v>8</v>
      </c>
      <c r="DP22" s="1">
        <v>6</v>
      </c>
      <c r="DQ22" s="42">
        <f t="shared" si="34"/>
        <v>6.666666666666667</v>
      </c>
      <c r="DR22" s="1">
        <v>6</v>
      </c>
      <c r="DS22" s="1"/>
      <c r="DT22" s="24">
        <f t="shared" si="110"/>
        <v>6.3</v>
      </c>
      <c r="DU22" s="10"/>
      <c r="DV22" s="6"/>
      <c r="DW22" s="6">
        <f t="shared" si="111"/>
        <v>0</v>
      </c>
      <c r="DX22" s="6"/>
      <c r="DY22" s="6"/>
      <c r="DZ22" s="10">
        <f t="shared" si="112"/>
        <v>0</v>
      </c>
      <c r="EA22" s="56">
        <f t="shared" si="113"/>
        <v>6.3333333333333339</v>
      </c>
      <c r="EB22" s="31">
        <v>3</v>
      </c>
      <c r="EC22" s="31">
        <v>5</v>
      </c>
      <c r="ED22" s="31">
        <v>8</v>
      </c>
      <c r="EE22" s="31">
        <v>5</v>
      </c>
      <c r="EF22" s="31">
        <f t="shared" si="114"/>
        <v>5.666666666666667</v>
      </c>
      <c r="EG22" s="31">
        <v>0</v>
      </c>
      <c r="EH22" s="29">
        <v>0</v>
      </c>
      <c r="EI22" s="36">
        <f t="shared" si="115"/>
        <v>2.8</v>
      </c>
      <c r="EJ22" s="10"/>
      <c r="EK22" s="6"/>
      <c r="EL22" s="6">
        <f t="shared" si="116"/>
        <v>0</v>
      </c>
      <c r="EM22" s="6"/>
      <c r="EN22" s="6"/>
      <c r="EO22" s="10">
        <f t="shared" si="117"/>
        <v>0</v>
      </c>
      <c r="EP22" s="36">
        <f t="shared" si="118"/>
        <v>2.8333333333333335</v>
      </c>
      <c r="EQ22" s="1">
        <v>8</v>
      </c>
      <c r="ER22" s="1">
        <v>8</v>
      </c>
      <c r="ES22" s="1">
        <f t="shared" si="119"/>
        <v>8</v>
      </c>
      <c r="ET22" s="1">
        <v>7</v>
      </c>
      <c r="EU22" s="1"/>
      <c r="EV22" s="24">
        <f t="shared" si="120"/>
        <v>7.5</v>
      </c>
      <c r="EW22" s="10"/>
      <c r="EX22" s="6"/>
      <c r="EY22" s="6">
        <f t="shared" si="121"/>
        <v>0</v>
      </c>
      <c r="EZ22" s="6"/>
      <c r="FA22" s="6"/>
      <c r="FB22" s="10">
        <f t="shared" si="122"/>
        <v>0</v>
      </c>
      <c r="FC22" s="56">
        <f t="shared" si="123"/>
        <v>7.5</v>
      </c>
      <c r="FD22" s="1">
        <v>5</v>
      </c>
      <c r="FE22" s="1">
        <v>5</v>
      </c>
      <c r="FF22" s="1">
        <f t="shared" si="124"/>
        <v>5</v>
      </c>
      <c r="FG22" s="3">
        <v>7</v>
      </c>
      <c r="FH22" s="1"/>
      <c r="FI22" s="24">
        <f t="shared" si="125"/>
        <v>6</v>
      </c>
      <c r="FJ22" s="10"/>
      <c r="FK22" s="6"/>
      <c r="FL22" s="6">
        <f t="shared" si="126"/>
        <v>0</v>
      </c>
      <c r="FM22" s="6"/>
      <c r="FN22" s="6"/>
      <c r="FO22" s="10">
        <f t="shared" si="127"/>
        <v>0</v>
      </c>
      <c r="FP22" s="56">
        <f t="shared" si="128"/>
        <v>6</v>
      </c>
      <c r="FQ22" s="1">
        <v>7</v>
      </c>
      <c r="FR22" s="1">
        <v>8</v>
      </c>
      <c r="FS22" s="1"/>
      <c r="FT22" s="1">
        <f t="shared" si="131"/>
        <v>7.666666666666667</v>
      </c>
      <c r="FU22" s="1">
        <v>6</v>
      </c>
      <c r="FV22" s="11"/>
      <c r="FW22" s="24">
        <f t="shared" si="53"/>
        <v>6.8</v>
      </c>
      <c r="FX22" s="10"/>
      <c r="FY22" s="6"/>
      <c r="FZ22" s="6">
        <f t="shared" si="54"/>
        <v>0</v>
      </c>
      <c r="GA22" s="6"/>
      <c r="GB22" s="6"/>
      <c r="GC22" s="10">
        <f t="shared" si="55"/>
        <v>0</v>
      </c>
      <c r="GD22" s="56">
        <f t="shared" si="56"/>
        <v>6.8333333333333339</v>
      </c>
      <c r="GE22" s="1">
        <v>8</v>
      </c>
      <c r="GF22" s="1">
        <v>10</v>
      </c>
      <c r="GG22" s="42">
        <f t="shared" si="57"/>
        <v>9.3333333333333339</v>
      </c>
      <c r="GH22" s="1">
        <v>6</v>
      </c>
      <c r="GI22" s="1"/>
      <c r="GJ22" s="24">
        <f t="shared" si="58"/>
        <v>7.7</v>
      </c>
      <c r="GK22" s="10"/>
      <c r="GL22" s="6"/>
      <c r="GM22" s="6">
        <f t="shared" si="137"/>
        <v>0</v>
      </c>
      <c r="GN22" s="6"/>
      <c r="GO22" s="6"/>
      <c r="GP22" s="10">
        <f t="shared" si="138"/>
        <v>0</v>
      </c>
      <c r="GQ22" s="56">
        <f t="shared" si="139"/>
        <v>7.666666666666667</v>
      </c>
      <c r="GR22" s="101">
        <v>7</v>
      </c>
      <c r="GS22" s="101">
        <v>6</v>
      </c>
      <c r="GT22" s="100">
        <f t="shared" si="62"/>
        <v>6.3</v>
      </c>
      <c r="GU22" s="100">
        <v>3.5</v>
      </c>
      <c r="GV22" s="107"/>
      <c r="GW22" s="102">
        <f t="shared" si="140"/>
        <v>4.9000000000000004</v>
      </c>
      <c r="GX22" s="102"/>
      <c r="GY22" s="100"/>
      <c r="GZ22" s="100">
        <f t="shared" si="141"/>
        <v>0</v>
      </c>
      <c r="HA22" s="100"/>
      <c r="HB22" s="100"/>
      <c r="HC22" s="102">
        <f t="shared" si="142"/>
        <v>0</v>
      </c>
      <c r="HD22" s="102">
        <f t="shared" si="143"/>
        <v>4.9000000000000004</v>
      </c>
      <c r="HE22" s="1">
        <v>8</v>
      </c>
      <c r="HF22" s="1">
        <v>6</v>
      </c>
      <c r="HG22" s="1">
        <f t="shared" si="129"/>
        <v>6.666666666666667</v>
      </c>
      <c r="HH22" s="1">
        <v>7.5</v>
      </c>
      <c r="HI22" s="11"/>
      <c r="HJ22" s="24">
        <f t="shared" si="68"/>
        <v>7.1</v>
      </c>
      <c r="HK22" s="10"/>
      <c r="HL22" s="6"/>
      <c r="HM22" s="6">
        <f t="shared" si="69"/>
        <v>0</v>
      </c>
      <c r="HN22" s="6"/>
      <c r="HO22" s="6"/>
      <c r="HP22" s="10">
        <f t="shared" si="70"/>
        <v>0</v>
      </c>
      <c r="HQ22" s="56">
        <f t="shared" si="71"/>
        <v>7.0833333333333339</v>
      </c>
      <c r="HR22" s="28"/>
      <c r="HS22" s="28"/>
      <c r="HT22" s="47"/>
      <c r="HU22" s="6"/>
      <c r="HV22" s="11"/>
      <c r="HW22" s="24">
        <v>9</v>
      </c>
      <c r="HX22" s="10"/>
      <c r="HY22" s="6"/>
      <c r="HZ22" s="6"/>
      <c r="IA22" s="6"/>
      <c r="IB22" s="6"/>
      <c r="IC22" s="10"/>
      <c r="ID22" s="196">
        <f t="shared" si="144"/>
        <v>9</v>
      </c>
      <c r="IE22" s="2">
        <f t="shared" si="135"/>
        <v>6.3</v>
      </c>
      <c r="IF22" s="83" t="str">
        <f t="shared" si="132"/>
        <v>TB KHÁ</v>
      </c>
    </row>
    <row r="23" spans="1:240" s="113" customFormat="1" ht="20.25" customHeight="1">
      <c r="A23" s="52">
        <v>14</v>
      </c>
      <c r="B23" s="173" t="s">
        <v>99</v>
      </c>
      <c r="C23" s="123" t="s">
        <v>107</v>
      </c>
      <c r="D23" s="123" t="str">
        <f t="shared" si="136"/>
        <v>123XD2651</v>
      </c>
      <c r="E23" s="125" t="s">
        <v>304</v>
      </c>
      <c r="F23" s="126" t="s">
        <v>176</v>
      </c>
      <c r="G23" s="176" t="s">
        <v>429</v>
      </c>
      <c r="H23" s="6">
        <v>5</v>
      </c>
      <c r="I23" s="6">
        <v>6</v>
      </c>
      <c r="J23" s="6">
        <v>7</v>
      </c>
      <c r="K23" s="6">
        <v>6</v>
      </c>
      <c r="L23" s="47">
        <f t="shared" si="133"/>
        <v>6.2</v>
      </c>
      <c r="M23" s="6">
        <v>6</v>
      </c>
      <c r="N23" s="3"/>
      <c r="O23" s="24">
        <f t="shared" si="80"/>
        <v>6.1</v>
      </c>
      <c r="P23" s="10"/>
      <c r="Q23" s="6"/>
      <c r="R23" s="6">
        <f t="shared" si="81"/>
        <v>0</v>
      </c>
      <c r="S23" s="6"/>
      <c r="T23" s="6"/>
      <c r="U23" s="10">
        <f t="shared" si="82"/>
        <v>0</v>
      </c>
      <c r="V23" s="56">
        <f t="shared" si="83"/>
        <v>6.1</v>
      </c>
      <c r="W23" s="6"/>
      <c r="X23" s="6"/>
      <c r="Y23" s="47">
        <f t="shared" si="134"/>
        <v>0</v>
      </c>
      <c r="Z23" s="6"/>
      <c r="AA23" s="48"/>
      <c r="AB23" s="24">
        <f t="shared" si="84"/>
        <v>0</v>
      </c>
      <c r="AC23" s="10"/>
      <c r="AD23" s="6"/>
      <c r="AE23" s="6">
        <f t="shared" si="85"/>
        <v>0</v>
      </c>
      <c r="AF23" s="6"/>
      <c r="AG23" s="6"/>
      <c r="AH23" s="10">
        <f t="shared" si="86"/>
        <v>0</v>
      </c>
      <c r="AI23" s="56">
        <f t="shared" si="87"/>
        <v>0</v>
      </c>
      <c r="AJ23" s="31">
        <v>7</v>
      </c>
      <c r="AK23" s="31"/>
      <c r="AL23" s="31">
        <v>7</v>
      </c>
      <c r="AM23" s="9">
        <f t="shared" si="145"/>
        <v>7</v>
      </c>
      <c r="AN23" s="45"/>
      <c r="AO23" s="31">
        <v>1.5</v>
      </c>
      <c r="AP23" s="7">
        <f t="shared" si="88"/>
        <v>4.3</v>
      </c>
      <c r="AQ23" s="10"/>
      <c r="AR23" s="6"/>
      <c r="AS23" s="6">
        <f t="shared" si="89"/>
        <v>0</v>
      </c>
      <c r="AT23" s="6"/>
      <c r="AU23" s="6"/>
      <c r="AV23" s="10">
        <f t="shared" si="90"/>
        <v>0</v>
      </c>
      <c r="AW23" s="56">
        <f t="shared" si="91"/>
        <v>4.25</v>
      </c>
      <c r="AX23" s="6">
        <v>7</v>
      </c>
      <c r="AY23" s="6">
        <v>9</v>
      </c>
      <c r="AZ23" s="6">
        <v>7</v>
      </c>
      <c r="BA23" s="6">
        <v>8</v>
      </c>
      <c r="BB23" s="47">
        <f t="shared" si="13"/>
        <v>7.7</v>
      </c>
      <c r="BC23" s="6">
        <v>7</v>
      </c>
      <c r="BD23" s="51"/>
      <c r="BE23" s="24">
        <f t="shared" si="92"/>
        <v>7.4</v>
      </c>
      <c r="BF23" s="10"/>
      <c r="BG23" s="6"/>
      <c r="BH23" s="6">
        <f t="shared" si="93"/>
        <v>0</v>
      </c>
      <c r="BI23" s="6"/>
      <c r="BJ23" s="6"/>
      <c r="BK23" s="10">
        <f t="shared" si="94"/>
        <v>0</v>
      </c>
      <c r="BL23" s="56">
        <f t="shared" si="95"/>
        <v>7.35</v>
      </c>
      <c r="BM23" s="1">
        <v>0</v>
      </c>
      <c r="BN23" s="1"/>
      <c r="BO23" s="1"/>
      <c r="BP23" s="1">
        <v>5</v>
      </c>
      <c r="BQ23" s="1">
        <f t="shared" si="96"/>
        <v>3.3333333333333335</v>
      </c>
      <c r="BR23" s="1">
        <v>5</v>
      </c>
      <c r="BS23" s="1"/>
      <c r="BT23" s="24">
        <f t="shared" si="97"/>
        <v>4.2</v>
      </c>
      <c r="BU23" s="10"/>
      <c r="BV23" s="6"/>
      <c r="BW23" s="6"/>
      <c r="BX23" s="6"/>
      <c r="BY23" s="6"/>
      <c r="BZ23" s="10"/>
      <c r="CA23" s="56">
        <f t="shared" si="98"/>
        <v>4.166666666666667</v>
      </c>
      <c r="CB23" s="31">
        <v>5</v>
      </c>
      <c r="CC23" s="31">
        <v>5</v>
      </c>
      <c r="CD23" s="31">
        <f t="shared" si="99"/>
        <v>5</v>
      </c>
      <c r="CE23" s="31">
        <v>3</v>
      </c>
      <c r="CF23" s="31">
        <v>2</v>
      </c>
      <c r="CG23" s="24">
        <f t="shared" si="100"/>
        <v>4</v>
      </c>
      <c r="CH23" s="10"/>
      <c r="CI23" s="6"/>
      <c r="CJ23" s="6">
        <f t="shared" si="101"/>
        <v>0</v>
      </c>
      <c r="CK23" s="6"/>
      <c r="CL23" s="6"/>
      <c r="CM23" s="10"/>
      <c r="CN23" s="56">
        <f t="shared" si="102"/>
        <v>4</v>
      </c>
      <c r="CO23" s="1">
        <v>6</v>
      </c>
      <c r="CP23" s="1">
        <v>7</v>
      </c>
      <c r="CQ23" s="1">
        <f t="shared" si="130"/>
        <v>6.7</v>
      </c>
      <c r="CR23" s="1">
        <v>7</v>
      </c>
      <c r="CS23" s="11"/>
      <c r="CT23" s="24">
        <f t="shared" si="103"/>
        <v>6.9</v>
      </c>
      <c r="CU23" s="10"/>
      <c r="CV23" s="6"/>
      <c r="CW23" s="6">
        <f t="shared" si="104"/>
        <v>0</v>
      </c>
      <c r="CX23" s="6"/>
      <c r="CY23" s="6"/>
      <c r="CZ23" s="10"/>
      <c r="DA23" s="56">
        <f t="shared" si="105"/>
        <v>6.85</v>
      </c>
      <c r="DB23" s="6">
        <v>6</v>
      </c>
      <c r="DC23" s="6">
        <v>7</v>
      </c>
      <c r="DD23" s="47">
        <f t="shared" si="29"/>
        <v>6.7</v>
      </c>
      <c r="DE23" s="6">
        <v>6</v>
      </c>
      <c r="DF23" s="48"/>
      <c r="DG23" s="24">
        <f t="shared" si="106"/>
        <v>6.4</v>
      </c>
      <c r="DH23" s="10"/>
      <c r="DI23" s="6"/>
      <c r="DJ23" s="6">
        <f t="shared" si="107"/>
        <v>0</v>
      </c>
      <c r="DK23" s="6"/>
      <c r="DL23" s="6"/>
      <c r="DM23" s="10">
        <f t="shared" si="108"/>
        <v>0</v>
      </c>
      <c r="DN23" s="56">
        <f t="shared" si="109"/>
        <v>6.35</v>
      </c>
      <c r="DO23" s="1">
        <v>5</v>
      </c>
      <c r="DP23" s="1">
        <v>6</v>
      </c>
      <c r="DQ23" s="42">
        <f t="shared" si="34"/>
        <v>5.666666666666667</v>
      </c>
      <c r="DR23" s="1">
        <v>6</v>
      </c>
      <c r="DS23" s="1"/>
      <c r="DT23" s="24">
        <f t="shared" si="110"/>
        <v>5.8</v>
      </c>
      <c r="DU23" s="10"/>
      <c r="DV23" s="6"/>
      <c r="DW23" s="6">
        <f t="shared" si="111"/>
        <v>0</v>
      </c>
      <c r="DX23" s="6"/>
      <c r="DY23" s="6"/>
      <c r="DZ23" s="10">
        <f t="shared" si="112"/>
        <v>0</v>
      </c>
      <c r="EA23" s="56">
        <f t="shared" si="113"/>
        <v>5.8333333333333339</v>
      </c>
      <c r="EB23" s="31">
        <v>3</v>
      </c>
      <c r="EC23" s="31">
        <v>0</v>
      </c>
      <c r="ED23" s="31">
        <v>8</v>
      </c>
      <c r="EE23" s="31">
        <v>5</v>
      </c>
      <c r="EF23" s="31">
        <f t="shared" si="114"/>
        <v>4.833333333333333</v>
      </c>
      <c r="EG23" s="31">
        <v>2</v>
      </c>
      <c r="EH23" s="29">
        <v>2.5</v>
      </c>
      <c r="EI23" s="36">
        <f t="shared" si="115"/>
        <v>3.7</v>
      </c>
      <c r="EJ23" s="10"/>
      <c r="EK23" s="6"/>
      <c r="EL23" s="6">
        <f t="shared" si="116"/>
        <v>0</v>
      </c>
      <c r="EM23" s="6"/>
      <c r="EN23" s="6"/>
      <c r="EO23" s="10">
        <f t="shared" si="117"/>
        <v>0</v>
      </c>
      <c r="EP23" s="36">
        <f t="shared" si="118"/>
        <v>3.6666666666666665</v>
      </c>
      <c r="EQ23" s="1">
        <v>6</v>
      </c>
      <c r="ER23" s="1">
        <v>7</v>
      </c>
      <c r="ES23" s="1">
        <f t="shared" si="119"/>
        <v>6.7</v>
      </c>
      <c r="ET23" s="1">
        <v>1</v>
      </c>
      <c r="EU23" s="1"/>
      <c r="EV23" s="24">
        <f t="shared" si="120"/>
        <v>3.9</v>
      </c>
      <c r="EW23" s="10"/>
      <c r="EX23" s="6"/>
      <c r="EY23" s="6">
        <f t="shared" si="121"/>
        <v>0</v>
      </c>
      <c r="EZ23" s="6"/>
      <c r="FA23" s="6"/>
      <c r="FB23" s="10">
        <f t="shared" si="122"/>
        <v>0</v>
      </c>
      <c r="FC23" s="56">
        <f t="shared" si="123"/>
        <v>3.85</v>
      </c>
      <c r="FD23" s="45"/>
      <c r="FE23" s="31">
        <v>3</v>
      </c>
      <c r="FF23" s="31">
        <f t="shared" si="124"/>
        <v>2</v>
      </c>
      <c r="FG23" s="29">
        <v>5</v>
      </c>
      <c r="FH23" s="31"/>
      <c r="FI23" s="36">
        <f t="shared" si="125"/>
        <v>3.5</v>
      </c>
      <c r="FJ23" s="10"/>
      <c r="FK23" s="6"/>
      <c r="FL23" s="6">
        <f t="shared" si="126"/>
        <v>0</v>
      </c>
      <c r="FM23" s="6"/>
      <c r="FN23" s="6"/>
      <c r="FO23" s="10">
        <f t="shared" si="127"/>
        <v>0</v>
      </c>
      <c r="FP23" s="36">
        <f t="shared" si="128"/>
        <v>3.5</v>
      </c>
      <c r="FQ23" s="1"/>
      <c r="FR23" s="1"/>
      <c r="FS23" s="1"/>
      <c r="FT23" s="1">
        <f t="shared" si="131"/>
        <v>0</v>
      </c>
      <c r="FU23" s="1"/>
      <c r="FV23" s="11"/>
      <c r="FW23" s="24">
        <f t="shared" si="53"/>
        <v>0</v>
      </c>
      <c r="FX23" s="10"/>
      <c r="FY23" s="6"/>
      <c r="FZ23" s="6">
        <f t="shared" si="54"/>
        <v>0</v>
      </c>
      <c r="GA23" s="6"/>
      <c r="GB23" s="6"/>
      <c r="GC23" s="10">
        <f t="shared" si="55"/>
        <v>0</v>
      </c>
      <c r="GD23" s="56">
        <f t="shared" si="56"/>
        <v>0</v>
      </c>
      <c r="GE23" s="1">
        <v>6</v>
      </c>
      <c r="GF23" s="1">
        <v>6</v>
      </c>
      <c r="GG23" s="42">
        <f t="shared" si="57"/>
        <v>6</v>
      </c>
      <c r="GH23" s="1">
        <v>9</v>
      </c>
      <c r="GI23" s="1"/>
      <c r="GJ23" s="24">
        <f t="shared" si="58"/>
        <v>7.5</v>
      </c>
      <c r="GK23" s="10"/>
      <c r="GL23" s="6"/>
      <c r="GM23" s="6">
        <f t="shared" si="137"/>
        <v>0</v>
      </c>
      <c r="GN23" s="6"/>
      <c r="GO23" s="6"/>
      <c r="GP23" s="10">
        <f t="shared" si="138"/>
        <v>0</v>
      </c>
      <c r="GQ23" s="56">
        <f t="shared" si="139"/>
        <v>7.5</v>
      </c>
      <c r="GR23" s="42">
        <v>5</v>
      </c>
      <c r="GS23" s="42">
        <v>5</v>
      </c>
      <c r="GT23" s="6">
        <f t="shared" si="62"/>
        <v>5</v>
      </c>
      <c r="GU23" s="6">
        <v>5</v>
      </c>
      <c r="GV23" s="11"/>
      <c r="GW23" s="24">
        <f t="shared" si="140"/>
        <v>5</v>
      </c>
      <c r="GX23" s="10"/>
      <c r="GY23" s="6"/>
      <c r="GZ23" s="6">
        <f t="shared" si="141"/>
        <v>0</v>
      </c>
      <c r="HA23" s="6"/>
      <c r="HB23" s="6"/>
      <c r="HC23" s="10">
        <f t="shared" si="142"/>
        <v>0</v>
      </c>
      <c r="HD23" s="56">
        <f t="shared" si="143"/>
        <v>5</v>
      </c>
      <c r="HE23" s="1">
        <v>5</v>
      </c>
      <c r="HF23" s="1">
        <v>4</v>
      </c>
      <c r="HG23" s="1">
        <f t="shared" si="129"/>
        <v>4.333333333333333</v>
      </c>
      <c r="HH23" s="1">
        <v>6</v>
      </c>
      <c r="HI23" s="11"/>
      <c r="HJ23" s="24">
        <f t="shared" si="68"/>
        <v>5.2</v>
      </c>
      <c r="HK23" s="10"/>
      <c r="HL23" s="6"/>
      <c r="HM23" s="6">
        <f t="shared" si="69"/>
        <v>0</v>
      </c>
      <c r="HN23" s="6"/>
      <c r="HO23" s="6"/>
      <c r="HP23" s="10">
        <f t="shared" si="70"/>
        <v>0</v>
      </c>
      <c r="HQ23" s="56">
        <f t="shared" si="71"/>
        <v>5.1666666666666661</v>
      </c>
      <c r="HR23" s="28"/>
      <c r="HS23" s="28"/>
      <c r="HT23" s="47"/>
      <c r="HU23" s="6"/>
      <c r="HV23" s="11"/>
      <c r="HW23" s="24">
        <v>8</v>
      </c>
      <c r="HX23" s="10"/>
      <c r="HY23" s="6"/>
      <c r="HZ23" s="6"/>
      <c r="IA23" s="6"/>
      <c r="IB23" s="6"/>
      <c r="IC23" s="10"/>
      <c r="ID23" s="196">
        <f t="shared" si="144"/>
        <v>8</v>
      </c>
      <c r="IE23" s="2">
        <f t="shared" si="135"/>
        <v>5</v>
      </c>
      <c r="IF23" s="83" t="str">
        <f t="shared" si="132"/>
        <v>TB</v>
      </c>
    </row>
    <row r="24" spans="1:240" s="113" customFormat="1" ht="20.25" customHeight="1">
      <c r="A24" s="4">
        <v>15</v>
      </c>
      <c r="B24" s="173" t="s">
        <v>99</v>
      </c>
      <c r="C24" s="123" t="s">
        <v>108</v>
      </c>
      <c r="D24" s="123" t="str">
        <f t="shared" si="136"/>
        <v>123XD2653</v>
      </c>
      <c r="E24" s="177" t="s">
        <v>430</v>
      </c>
      <c r="F24" s="178" t="s">
        <v>188</v>
      </c>
      <c r="G24" s="179" t="s">
        <v>184</v>
      </c>
      <c r="H24" s="84">
        <v>6</v>
      </c>
      <c r="I24" s="84">
        <v>6</v>
      </c>
      <c r="J24" s="84">
        <v>6</v>
      </c>
      <c r="K24" s="84">
        <v>6</v>
      </c>
      <c r="L24" s="47">
        <f t="shared" ref="L24:L27" si="146">ROUND((H24+I24+J24*2+K24*2)/6,1)</f>
        <v>6</v>
      </c>
      <c r="M24" s="84">
        <v>6</v>
      </c>
      <c r="N24" s="3"/>
      <c r="O24" s="24">
        <f t="shared" si="80"/>
        <v>6</v>
      </c>
      <c r="P24" s="10"/>
      <c r="Q24" s="6"/>
      <c r="R24" s="6">
        <f t="shared" si="81"/>
        <v>0</v>
      </c>
      <c r="S24" s="6"/>
      <c r="T24" s="6"/>
      <c r="U24" s="10">
        <f t="shared" si="82"/>
        <v>0</v>
      </c>
      <c r="V24" s="56">
        <f t="shared" si="83"/>
        <v>6</v>
      </c>
      <c r="W24" s="84">
        <v>6</v>
      </c>
      <c r="X24" s="84">
        <v>5</v>
      </c>
      <c r="Y24" s="47">
        <f t="shared" si="134"/>
        <v>5.3</v>
      </c>
      <c r="Z24" s="84">
        <v>5</v>
      </c>
      <c r="AA24" s="48"/>
      <c r="AB24" s="24">
        <f t="shared" si="84"/>
        <v>5.2</v>
      </c>
      <c r="AC24" s="10"/>
      <c r="AD24" s="6"/>
      <c r="AE24" s="6">
        <f t="shared" si="85"/>
        <v>0</v>
      </c>
      <c r="AF24" s="6"/>
      <c r="AG24" s="6"/>
      <c r="AH24" s="10">
        <f t="shared" si="86"/>
        <v>0</v>
      </c>
      <c r="AI24" s="56">
        <f t="shared" si="87"/>
        <v>5.15</v>
      </c>
      <c r="AJ24" s="6">
        <v>7</v>
      </c>
      <c r="AK24" s="6"/>
      <c r="AL24" s="6">
        <v>8</v>
      </c>
      <c r="AM24" s="6">
        <f t="shared" si="145"/>
        <v>7.7</v>
      </c>
      <c r="AN24" s="6">
        <v>5</v>
      </c>
      <c r="AO24" s="6"/>
      <c r="AP24" s="24">
        <f t="shared" si="88"/>
        <v>6.4</v>
      </c>
      <c r="AQ24" s="10"/>
      <c r="AR24" s="6"/>
      <c r="AS24" s="6">
        <f t="shared" si="89"/>
        <v>0</v>
      </c>
      <c r="AT24" s="6"/>
      <c r="AU24" s="6"/>
      <c r="AV24" s="10">
        <f t="shared" si="90"/>
        <v>0</v>
      </c>
      <c r="AW24" s="56">
        <f t="shared" si="91"/>
        <v>6.35</v>
      </c>
      <c r="AX24" s="6">
        <v>4</v>
      </c>
      <c r="AY24" s="6">
        <v>10</v>
      </c>
      <c r="AZ24" s="6">
        <v>7</v>
      </c>
      <c r="BA24" s="6">
        <v>7</v>
      </c>
      <c r="BB24" s="47">
        <f t="shared" si="13"/>
        <v>7</v>
      </c>
      <c r="BC24" s="6">
        <v>8</v>
      </c>
      <c r="BD24" s="10"/>
      <c r="BE24" s="24">
        <f t="shared" si="92"/>
        <v>7.5</v>
      </c>
      <c r="BF24" s="10"/>
      <c r="BG24" s="6"/>
      <c r="BH24" s="6">
        <f t="shared" si="93"/>
        <v>0</v>
      </c>
      <c r="BI24" s="6"/>
      <c r="BJ24" s="6"/>
      <c r="BK24" s="10">
        <f t="shared" si="94"/>
        <v>0</v>
      </c>
      <c r="BL24" s="56">
        <f t="shared" si="95"/>
        <v>7.5</v>
      </c>
      <c r="BM24" s="1">
        <v>6</v>
      </c>
      <c r="BN24" s="1"/>
      <c r="BO24" s="1"/>
      <c r="BP24" s="1">
        <v>5</v>
      </c>
      <c r="BQ24" s="1">
        <f t="shared" si="96"/>
        <v>5.333333333333333</v>
      </c>
      <c r="BR24" s="1">
        <v>4</v>
      </c>
      <c r="BS24" s="1"/>
      <c r="BT24" s="24">
        <f t="shared" si="97"/>
        <v>4.7</v>
      </c>
      <c r="BU24" s="10"/>
      <c r="BV24" s="6"/>
      <c r="BW24" s="6"/>
      <c r="BX24" s="6"/>
      <c r="BY24" s="6"/>
      <c r="BZ24" s="10"/>
      <c r="CA24" s="56">
        <f t="shared" si="98"/>
        <v>4.6666666666666661</v>
      </c>
      <c r="CB24" s="31">
        <v>6</v>
      </c>
      <c r="CC24" s="31">
        <v>5</v>
      </c>
      <c r="CD24" s="31">
        <f t="shared" si="99"/>
        <v>5.3</v>
      </c>
      <c r="CE24" s="31">
        <v>2</v>
      </c>
      <c r="CF24" s="31">
        <v>0</v>
      </c>
      <c r="CG24" s="24">
        <f t="shared" si="100"/>
        <v>3.7</v>
      </c>
      <c r="CH24" s="10"/>
      <c r="CI24" s="6"/>
      <c r="CJ24" s="6">
        <f t="shared" si="101"/>
        <v>0</v>
      </c>
      <c r="CK24" s="6"/>
      <c r="CL24" s="6"/>
      <c r="CM24" s="10"/>
      <c r="CN24" s="56">
        <f t="shared" si="102"/>
        <v>3.65</v>
      </c>
      <c r="CO24" s="1">
        <v>6</v>
      </c>
      <c r="CP24" s="1">
        <v>7</v>
      </c>
      <c r="CQ24" s="1">
        <f t="shared" si="130"/>
        <v>6.7</v>
      </c>
      <c r="CR24" s="1">
        <v>7</v>
      </c>
      <c r="CS24" s="11"/>
      <c r="CT24" s="24">
        <f t="shared" si="103"/>
        <v>6.9</v>
      </c>
      <c r="CU24" s="10"/>
      <c r="CV24" s="6"/>
      <c r="CW24" s="6">
        <f t="shared" si="104"/>
        <v>0</v>
      </c>
      <c r="CX24" s="6"/>
      <c r="CY24" s="6"/>
      <c r="CZ24" s="10"/>
      <c r="DA24" s="56">
        <f t="shared" si="105"/>
        <v>6.85</v>
      </c>
      <c r="DB24" s="84">
        <v>5</v>
      </c>
      <c r="DC24" s="84">
        <v>6</v>
      </c>
      <c r="DD24" s="47">
        <f t="shared" si="29"/>
        <v>5.7</v>
      </c>
      <c r="DE24" s="84">
        <v>7</v>
      </c>
      <c r="DF24" s="48"/>
      <c r="DG24" s="24">
        <f t="shared" si="106"/>
        <v>6.4</v>
      </c>
      <c r="DH24" s="10"/>
      <c r="DI24" s="6"/>
      <c r="DJ24" s="6">
        <f t="shared" si="107"/>
        <v>0</v>
      </c>
      <c r="DK24" s="6"/>
      <c r="DL24" s="6"/>
      <c r="DM24" s="10">
        <f t="shared" si="108"/>
        <v>0</v>
      </c>
      <c r="DN24" s="56">
        <f t="shared" si="109"/>
        <v>6.35</v>
      </c>
      <c r="DO24" s="1"/>
      <c r="DP24" s="1"/>
      <c r="DQ24" s="42">
        <f t="shared" si="34"/>
        <v>0</v>
      </c>
      <c r="DR24" s="1"/>
      <c r="DS24" s="1"/>
      <c r="DT24" s="24">
        <f t="shared" ref="DT24:DT27" si="147">ROUND((MAX(DR24:DS24)+DQ24)/2,1)</f>
        <v>0</v>
      </c>
      <c r="DU24" s="10"/>
      <c r="DV24" s="6"/>
      <c r="DW24" s="6">
        <f t="shared" ref="DW24:DW27" si="148">ROUND((DU24+DV24*2)/3,1)</f>
        <v>0</v>
      </c>
      <c r="DX24" s="6"/>
      <c r="DY24" s="6"/>
      <c r="DZ24" s="10">
        <f t="shared" ref="DZ24:DZ27" si="149">ROUND((MAX(DX24:DY24)+DW24)/2,1)</f>
        <v>0</v>
      </c>
      <c r="EA24" s="56">
        <f t="shared" ref="EA24:EA27" si="150">IF(DW24=0,(MAX(DR24,DS24)+DQ24)/2,(MAX(DX24,DY24)+DW24)/2)</f>
        <v>0</v>
      </c>
      <c r="EB24" s="31">
        <v>0</v>
      </c>
      <c r="EC24" s="31">
        <v>5</v>
      </c>
      <c r="ED24" s="31">
        <v>6</v>
      </c>
      <c r="EE24" s="31">
        <v>5</v>
      </c>
      <c r="EF24" s="31">
        <f t="shared" si="114"/>
        <v>4.5</v>
      </c>
      <c r="EG24" s="31">
        <v>2</v>
      </c>
      <c r="EH24" s="29">
        <v>2.5</v>
      </c>
      <c r="EI24" s="36">
        <f t="shared" si="115"/>
        <v>3.5</v>
      </c>
      <c r="EJ24" s="10"/>
      <c r="EK24" s="6"/>
      <c r="EL24" s="6">
        <f t="shared" si="116"/>
        <v>0</v>
      </c>
      <c r="EM24" s="6"/>
      <c r="EN24" s="6"/>
      <c r="EO24" s="10">
        <f t="shared" si="117"/>
        <v>0</v>
      </c>
      <c r="EP24" s="36">
        <f t="shared" si="118"/>
        <v>3.5</v>
      </c>
      <c r="EQ24" s="1">
        <v>7</v>
      </c>
      <c r="ER24" s="1">
        <v>7</v>
      </c>
      <c r="ES24" s="1">
        <f t="shared" si="119"/>
        <v>7</v>
      </c>
      <c r="ET24" s="1">
        <v>2</v>
      </c>
      <c r="EU24" s="1"/>
      <c r="EV24" s="24">
        <f t="shared" si="120"/>
        <v>4.5</v>
      </c>
      <c r="EW24" s="10"/>
      <c r="EX24" s="6"/>
      <c r="EY24" s="6">
        <f t="shared" si="121"/>
        <v>0</v>
      </c>
      <c r="EZ24" s="6"/>
      <c r="FA24" s="6"/>
      <c r="FB24" s="10">
        <f t="shared" si="122"/>
        <v>0</v>
      </c>
      <c r="FC24" s="56">
        <f t="shared" si="123"/>
        <v>4.5</v>
      </c>
      <c r="FD24" s="1">
        <v>5</v>
      </c>
      <c r="FE24" s="1">
        <v>5</v>
      </c>
      <c r="FF24" s="1">
        <f t="shared" si="124"/>
        <v>5</v>
      </c>
      <c r="FG24" s="3">
        <v>5</v>
      </c>
      <c r="FH24" s="1"/>
      <c r="FI24" s="24">
        <f t="shared" si="125"/>
        <v>5</v>
      </c>
      <c r="FJ24" s="10"/>
      <c r="FK24" s="6"/>
      <c r="FL24" s="6">
        <f t="shared" si="126"/>
        <v>0</v>
      </c>
      <c r="FM24" s="6"/>
      <c r="FN24" s="6"/>
      <c r="FO24" s="10">
        <f t="shared" si="127"/>
        <v>0</v>
      </c>
      <c r="FP24" s="56">
        <f t="shared" si="128"/>
        <v>5</v>
      </c>
      <c r="FQ24" s="1">
        <v>7</v>
      </c>
      <c r="FR24" s="1">
        <v>7</v>
      </c>
      <c r="FS24" s="1"/>
      <c r="FT24" s="1">
        <f t="shared" si="131"/>
        <v>7</v>
      </c>
      <c r="FU24" s="1">
        <v>6.3</v>
      </c>
      <c r="FV24" s="11"/>
      <c r="FW24" s="24">
        <f t="shared" si="53"/>
        <v>6.7</v>
      </c>
      <c r="FX24" s="10"/>
      <c r="FY24" s="6"/>
      <c r="FZ24" s="6">
        <f t="shared" si="54"/>
        <v>0</v>
      </c>
      <c r="GA24" s="6"/>
      <c r="GB24" s="6"/>
      <c r="GC24" s="10">
        <f t="shared" si="55"/>
        <v>0</v>
      </c>
      <c r="GD24" s="56">
        <f t="shared" si="56"/>
        <v>6.65</v>
      </c>
      <c r="GE24" s="1">
        <v>7</v>
      </c>
      <c r="GF24" s="1">
        <v>6</v>
      </c>
      <c r="GG24" s="42">
        <f t="shared" si="57"/>
        <v>6.333333333333333</v>
      </c>
      <c r="GH24" s="1">
        <v>4</v>
      </c>
      <c r="GI24" s="1"/>
      <c r="GJ24" s="24">
        <f t="shared" si="58"/>
        <v>5.2</v>
      </c>
      <c r="GK24" s="10"/>
      <c r="GL24" s="6"/>
      <c r="GM24" s="6">
        <f t="shared" si="137"/>
        <v>0</v>
      </c>
      <c r="GN24" s="6"/>
      <c r="GO24" s="6"/>
      <c r="GP24" s="10">
        <f t="shared" si="138"/>
        <v>0</v>
      </c>
      <c r="GQ24" s="56">
        <f t="shared" si="139"/>
        <v>5.1666666666666661</v>
      </c>
      <c r="GR24" s="101">
        <v>5</v>
      </c>
      <c r="GS24" s="101">
        <v>5</v>
      </c>
      <c r="GT24" s="100">
        <f t="shared" si="62"/>
        <v>5</v>
      </c>
      <c r="GU24" s="100">
        <v>3.5</v>
      </c>
      <c r="GV24" s="107"/>
      <c r="GW24" s="102">
        <f t="shared" si="140"/>
        <v>4.3</v>
      </c>
      <c r="GX24" s="102"/>
      <c r="GY24" s="100"/>
      <c r="GZ24" s="100">
        <f t="shared" si="141"/>
        <v>0</v>
      </c>
      <c r="HA24" s="100"/>
      <c r="HB24" s="100"/>
      <c r="HC24" s="102">
        <f t="shared" si="142"/>
        <v>0</v>
      </c>
      <c r="HD24" s="102">
        <f t="shared" si="143"/>
        <v>4.25</v>
      </c>
      <c r="HE24" s="1">
        <v>6</v>
      </c>
      <c r="HF24" s="1">
        <v>6</v>
      </c>
      <c r="HG24" s="1">
        <f t="shared" si="129"/>
        <v>6</v>
      </c>
      <c r="HH24" s="1">
        <v>6.5</v>
      </c>
      <c r="HI24" s="11"/>
      <c r="HJ24" s="24">
        <f t="shared" si="68"/>
        <v>6.3</v>
      </c>
      <c r="HK24" s="10"/>
      <c r="HL24" s="6"/>
      <c r="HM24" s="6">
        <f t="shared" si="69"/>
        <v>0</v>
      </c>
      <c r="HN24" s="6"/>
      <c r="HO24" s="6"/>
      <c r="HP24" s="10">
        <f t="shared" si="70"/>
        <v>0</v>
      </c>
      <c r="HQ24" s="56">
        <f t="shared" si="71"/>
        <v>6.25</v>
      </c>
      <c r="HR24" s="28"/>
      <c r="HS24" s="28"/>
      <c r="HT24" s="47"/>
      <c r="HU24" s="6"/>
      <c r="HV24" s="11"/>
      <c r="HW24" s="24">
        <v>8</v>
      </c>
      <c r="HX24" s="10"/>
      <c r="HY24" s="6"/>
      <c r="HZ24" s="6"/>
      <c r="IA24" s="6"/>
      <c r="IB24" s="6"/>
      <c r="IC24" s="10"/>
      <c r="ID24" s="196">
        <f t="shared" si="144"/>
        <v>8</v>
      </c>
      <c r="IE24" s="2">
        <f t="shared" si="135"/>
        <v>5.2</v>
      </c>
      <c r="IF24" s="83" t="str">
        <f t="shared" si="132"/>
        <v>TB</v>
      </c>
    </row>
    <row r="25" spans="1:240" s="113" customFormat="1" ht="20.25" customHeight="1">
      <c r="A25" s="52">
        <v>16</v>
      </c>
      <c r="B25" s="173" t="s">
        <v>99</v>
      </c>
      <c r="C25" s="123" t="s">
        <v>109</v>
      </c>
      <c r="D25" s="123" t="str">
        <f t="shared" si="136"/>
        <v>123XD2656</v>
      </c>
      <c r="E25" s="125" t="s">
        <v>224</v>
      </c>
      <c r="F25" s="126" t="s">
        <v>164</v>
      </c>
      <c r="G25" s="175" t="s">
        <v>431</v>
      </c>
      <c r="H25" s="25">
        <v>6</v>
      </c>
      <c r="I25" s="25">
        <v>6</v>
      </c>
      <c r="J25" s="25">
        <v>6</v>
      </c>
      <c r="K25" s="25">
        <v>6</v>
      </c>
      <c r="L25" s="47">
        <f t="shared" si="146"/>
        <v>6</v>
      </c>
      <c r="M25" s="25">
        <v>6</v>
      </c>
      <c r="N25" s="3"/>
      <c r="O25" s="24">
        <f t="shared" si="80"/>
        <v>6</v>
      </c>
      <c r="P25" s="10"/>
      <c r="Q25" s="6"/>
      <c r="R25" s="6">
        <f t="shared" si="81"/>
        <v>0</v>
      </c>
      <c r="S25" s="6"/>
      <c r="T25" s="6"/>
      <c r="U25" s="10">
        <f t="shared" si="82"/>
        <v>0</v>
      </c>
      <c r="V25" s="56">
        <f t="shared" si="83"/>
        <v>6</v>
      </c>
      <c r="W25" s="25">
        <v>6</v>
      </c>
      <c r="X25" s="25">
        <v>5</v>
      </c>
      <c r="Y25" s="47">
        <f t="shared" si="134"/>
        <v>5.3</v>
      </c>
      <c r="Z25" s="25">
        <v>4</v>
      </c>
      <c r="AA25" s="48"/>
      <c r="AB25" s="24">
        <f t="shared" si="84"/>
        <v>4.7</v>
      </c>
      <c r="AC25" s="10"/>
      <c r="AD25" s="6"/>
      <c r="AE25" s="6">
        <f t="shared" si="85"/>
        <v>0</v>
      </c>
      <c r="AF25" s="6"/>
      <c r="AG25" s="6"/>
      <c r="AH25" s="10">
        <f t="shared" si="86"/>
        <v>0</v>
      </c>
      <c r="AI25" s="56">
        <f t="shared" si="87"/>
        <v>4.6500000000000004</v>
      </c>
      <c r="AJ25" s="31">
        <v>7</v>
      </c>
      <c r="AK25" s="31"/>
      <c r="AL25" s="31">
        <v>6</v>
      </c>
      <c r="AM25" s="9">
        <f t="shared" si="145"/>
        <v>6.3</v>
      </c>
      <c r="AN25" s="92"/>
      <c r="AO25" s="29">
        <v>0</v>
      </c>
      <c r="AP25" s="7">
        <f t="shared" si="88"/>
        <v>3.2</v>
      </c>
      <c r="AQ25" s="10"/>
      <c r="AR25" s="6"/>
      <c r="AS25" s="6">
        <f t="shared" si="89"/>
        <v>0</v>
      </c>
      <c r="AT25" s="6"/>
      <c r="AU25" s="6"/>
      <c r="AV25" s="10">
        <f t="shared" si="90"/>
        <v>0</v>
      </c>
      <c r="AW25" s="56">
        <f t="shared" si="91"/>
        <v>3.15</v>
      </c>
      <c r="AX25" s="25">
        <v>5</v>
      </c>
      <c r="AY25" s="25">
        <v>9</v>
      </c>
      <c r="AZ25" s="25">
        <v>6</v>
      </c>
      <c r="BA25" s="25">
        <v>7</v>
      </c>
      <c r="BB25" s="47">
        <f t="shared" si="13"/>
        <v>6.7</v>
      </c>
      <c r="BC25" s="25">
        <v>8</v>
      </c>
      <c r="BD25" s="25"/>
      <c r="BE25" s="24">
        <f t="shared" si="92"/>
        <v>7.4</v>
      </c>
      <c r="BF25" s="10"/>
      <c r="BG25" s="6"/>
      <c r="BH25" s="6">
        <f t="shared" si="93"/>
        <v>0</v>
      </c>
      <c r="BI25" s="6"/>
      <c r="BJ25" s="6"/>
      <c r="BK25" s="10">
        <f t="shared" si="94"/>
        <v>0</v>
      </c>
      <c r="BL25" s="56">
        <f t="shared" si="95"/>
        <v>7.35</v>
      </c>
      <c r="BM25" s="1">
        <v>6</v>
      </c>
      <c r="BN25" s="1"/>
      <c r="BO25" s="1"/>
      <c r="BP25" s="1">
        <v>5</v>
      </c>
      <c r="BQ25" s="1">
        <f t="shared" si="96"/>
        <v>5.333333333333333</v>
      </c>
      <c r="BR25" s="1">
        <v>7</v>
      </c>
      <c r="BS25" s="1"/>
      <c r="BT25" s="24">
        <f t="shared" si="97"/>
        <v>6.2</v>
      </c>
      <c r="BU25" s="10"/>
      <c r="BV25" s="6"/>
      <c r="BW25" s="6"/>
      <c r="BX25" s="6"/>
      <c r="BY25" s="6"/>
      <c r="BZ25" s="10"/>
      <c r="CA25" s="56">
        <f t="shared" si="98"/>
        <v>6.1666666666666661</v>
      </c>
      <c r="CB25" s="1">
        <v>6</v>
      </c>
      <c r="CC25" s="1">
        <v>8</v>
      </c>
      <c r="CD25" s="1">
        <f t="shared" si="99"/>
        <v>7.3</v>
      </c>
      <c r="CE25" s="1">
        <v>9</v>
      </c>
      <c r="CF25" s="4"/>
      <c r="CG25" s="24">
        <f t="shared" si="100"/>
        <v>8.1999999999999993</v>
      </c>
      <c r="CH25" s="10"/>
      <c r="CI25" s="6"/>
      <c r="CJ25" s="6">
        <f t="shared" si="101"/>
        <v>0</v>
      </c>
      <c r="CK25" s="6"/>
      <c r="CL25" s="6"/>
      <c r="CM25" s="10"/>
      <c r="CN25" s="56">
        <f t="shared" si="102"/>
        <v>8.15</v>
      </c>
      <c r="CO25" s="4">
        <v>7</v>
      </c>
      <c r="CP25" s="4">
        <v>7</v>
      </c>
      <c r="CQ25" s="1">
        <f t="shared" si="130"/>
        <v>7</v>
      </c>
      <c r="CR25" s="4">
        <v>7</v>
      </c>
      <c r="CS25" s="11"/>
      <c r="CT25" s="24">
        <f t="shared" si="103"/>
        <v>7</v>
      </c>
      <c r="CU25" s="10"/>
      <c r="CV25" s="6"/>
      <c r="CW25" s="6">
        <f t="shared" si="104"/>
        <v>0</v>
      </c>
      <c r="CX25" s="6"/>
      <c r="CY25" s="6"/>
      <c r="CZ25" s="10"/>
      <c r="DA25" s="56">
        <f t="shared" si="105"/>
        <v>7</v>
      </c>
      <c r="DB25" s="6">
        <v>7</v>
      </c>
      <c r="DC25" s="6">
        <v>6</v>
      </c>
      <c r="DD25" s="47">
        <f t="shared" si="29"/>
        <v>6.3</v>
      </c>
      <c r="DE25" s="6">
        <v>7</v>
      </c>
      <c r="DF25" s="48"/>
      <c r="DG25" s="24">
        <f t="shared" si="106"/>
        <v>6.7</v>
      </c>
      <c r="DH25" s="10"/>
      <c r="DI25" s="6"/>
      <c r="DJ25" s="6">
        <f t="shared" si="107"/>
        <v>0</v>
      </c>
      <c r="DK25" s="6"/>
      <c r="DL25" s="6"/>
      <c r="DM25" s="10">
        <f t="shared" si="108"/>
        <v>0</v>
      </c>
      <c r="DN25" s="56">
        <f t="shared" si="109"/>
        <v>6.65</v>
      </c>
      <c r="DO25" s="1">
        <v>5</v>
      </c>
      <c r="DP25" s="1">
        <v>5</v>
      </c>
      <c r="DQ25" s="42">
        <f t="shared" si="34"/>
        <v>5</v>
      </c>
      <c r="DR25" s="1">
        <v>6</v>
      </c>
      <c r="DS25" s="1"/>
      <c r="DT25" s="24">
        <f t="shared" si="147"/>
        <v>5.5</v>
      </c>
      <c r="DU25" s="10"/>
      <c r="DV25" s="6"/>
      <c r="DW25" s="6">
        <f t="shared" si="148"/>
        <v>0</v>
      </c>
      <c r="DX25" s="6"/>
      <c r="DY25" s="6"/>
      <c r="DZ25" s="10">
        <f t="shared" si="149"/>
        <v>0</v>
      </c>
      <c r="EA25" s="56">
        <f t="shared" si="150"/>
        <v>5.5</v>
      </c>
      <c r="EB25" s="31">
        <v>5</v>
      </c>
      <c r="EC25" s="31">
        <v>5</v>
      </c>
      <c r="ED25" s="31">
        <v>6</v>
      </c>
      <c r="EE25" s="31">
        <v>5</v>
      </c>
      <c r="EF25" s="31">
        <f t="shared" si="114"/>
        <v>5.333333333333333</v>
      </c>
      <c r="EG25" s="31">
        <v>2</v>
      </c>
      <c r="EH25" s="29">
        <v>3</v>
      </c>
      <c r="EI25" s="36">
        <f t="shared" si="115"/>
        <v>4.2</v>
      </c>
      <c r="EJ25" s="10"/>
      <c r="EK25" s="6"/>
      <c r="EL25" s="6">
        <f t="shared" si="116"/>
        <v>0</v>
      </c>
      <c r="EM25" s="6"/>
      <c r="EN25" s="6"/>
      <c r="EO25" s="10">
        <f t="shared" si="117"/>
        <v>0</v>
      </c>
      <c r="EP25" s="36">
        <f t="shared" si="118"/>
        <v>4.1666666666666661</v>
      </c>
      <c r="EQ25" s="1">
        <v>7</v>
      </c>
      <c r="ER25" s="1">
        <v>8</v>
      </c>
      <c r="ES25" s="1">
        <f t="shared" si="119"/>
        <v>7.7</v>
      </c>
      <c r="ET25" s="1">
        <v>5</v>
      </c>
      <c r="EU25" s="1"/>
      <c r="EV25" s="24">
        <f t="shared" si="120"/>
        <v>6.4</v>
      </c>
      <c r="EW25" s="10"/>
      <c r="EX25" s="6"/>
      <c r="EY25" s="6">
        <f t="shared" si="121"/>
        <v>0</v>
      </c>
      <c r="EZ25" s="6"/>
      <c r="FA25" s="6"/>
      <c r="FB25" s="10">
        <f t="shared" si="122"/>
        <v>0</v>
      </c>
      <c r="FC25" s="56">
        <f t="shared" si="123"/>
        <v>6.35</v>
      </c>
      <c r="FD25" s="1">
        <v>5</v>
      </c>
      <c r="FE25" s="1">
        <v>5</v>
      </c>
      <c r="FF25" s="1">
        <f t="shared" si="124"/>
        <v>5</v>
      </c>
      <c r="FG25" s="3">
        <v>7</v>
      </c>
      <c r="FH25" s="1"/>
      <c r="FI25" s="24">
        <f t="shared" si="125"/>
        <v>6</v>
      </c>
      <c r="FJ25" s="10"/>
      <c r="FK25" s="6"/>
      <c r="FL25" s="6">
        <f t="shared" si="126"/>
        <v>0</v>
      </c>
      <c r="FM25" s="6"/>
      <c r="FN25" s="6"/>
      <c r="FO25" s="10">
        <f t="shared" si="127"/>
        <v>0</v>
      </c>
      <c r="FP25" s="56">
        <f t="shared" si="128"/>
        <v>6</v>
      </c>
      <c r="FQ25" s="1">
        <v>7</v>
      </c>
      <c r="FR25" s="1">
        <v>8</v>
      </c>
      <c r="FS25" s="1"/>
      <c r="FT25" s="1">
        <f t="shared" si="131"/>
        <v>7.666666666666667</v>
      </c>
      <c r="FU25" s="1">
        <v>7.3</v>
      </c>
      <c r="FV25" s="11"/>
      <c r="FW25" s="24">
        <f t="shared" si="53"/>
        <v>7.5</v>
      </c>
      <c r="FX25" s="10"/>
      <c r="FY25" s="6"/>
      <c r="FZ25" s="6">
        <f t="shared" si="54"/>
        <v>0</v>
      </c>
      <c r="GA25" s="6"/>
      <c r="GB25" s="6"/>
      <c r="GC25" s="10">
        <f t="shared" si="55"/>
        <v>0</v>
      </c>
      <c r="GD25" s="56">
        <f t="shared" si="56"/>
        <v>7.4833333333333334</v>
      </c>
      <c r="GE25" s="1">
        <v>6</v>
      </c>
      <c r="GF25" s="1">
        <v>6</v>
      </c>
      <c r="GG25" s="42">
        <f t="shared" si="57"/>
        <v>6</v>
      </c>
      <c r="GH25" s="1">
        <v>6</v>
      </c>
      <c r="GI25" s="1"/>
      <c r="GJ25" s="24">
        <f t="shared" si="58"/>
        <v>6</v>
      </c>
      <c r="GK25" s="10"/>
      <c r="GL25" s="6"/>
      <c r="GM25" s="6">
        <f t="shared" si="137"/>
        <v>0</v>
      </c>
      <c r="GN25" s="6"/>
      <c r="GO25" s="6"/>
      <c r="GP25" s="10">
        <f t="shared" si="138"/>
        <v>0</v>
      </c>
      <c r="GQ25" s="56">
        <f t="shared" si="139"/>
        <v>6</v>
      </c>
      <c r="GR25" s="42">
        <v>7</v>
      </c>
      <c r="GS25" s="42">
        <v>6</v>
      </c>
      <c r="GT25" s="6">
        <f t="shared" si="62"/>
        <v>6.3</v>
      </c>
      <c r="GU25" s="6">
        <v>5.5</v>
      </c>
      <c r="GV25" s="11"/>
      <c r="GW25" s="24">
        <f t="shared" si="140"/>
        <v>5.9</v>
      </c>
      <c r="GX25" s="10"/>
      <c r="GY25" s="6"/>
      <c r="GZ25" s="6">
        <f t="shared" si="141"/>
        <v>0</v>
      </c>
      <c r="HA25" s="6"/>
      <c r="HB25" s="6"/>
      <c r="HC25" s="10">
        <f t="shared" si="142"/>
        <v>0</v>
      </c>
      <c r="HD25" s="56">
        <f t="shared" si="143"/>
        <v>5.9</v>
      </c>
      <c r="HE25" s="1">
        <v>5</v>
      </c>
      <c r="HF25" s="1">
        <v>4</v>
      </c>
      <c r="HG25" s="1">
        <f t="shared" si="129"/>
        <v>4.333333333333333</v>
      </c>
      <c r="HH25" s="1">
        <v>6</v>
      </c>
      <c r="HI25" s="11"/>
      <c r="HJ25" s="24">
        <f t="shared" si="68"/>
        <v>5.2</v>
      </c>
      <c r="HK25" s="10"/>
      <c r="HL25" s="6"/>
      <c r="HM25" s="6">
        <f t="shared" si="69"/>
        <v>0</v>
      </c>
      <c r="HN25" s="6"/>
      <c r="HO25" s="6"/>
      <c r="HP25" s="10">
        <f t="shared" si="70"/>
        <v>0</v>
      </c>
      <c r="HQ25" s="56">
        <f t="shared" si="71"/>
        <v>5.1666666666666661</v>
      </c>
      <c r="HR25" s="28"/>
      <c r="HS25" s="28"/>
      <c r="HT25" s="47"/>
      <c r="HU25" s="6"/>
      <c r="HV25" s="11"/>
      <c r="HW25" s="24">
        <v>7</v>
      </c>
      <c r="HX25" s="10"/>
      <c r="HY25" s="6"/>
      <c r="HZ25" s="6"/>
      <c r="IA25" s="6"/>
      <c r="IB25" s="6"/>
      <c r="IC25" s="10"/>
      <c r="ID25" s="196">
        <f t="shared" si="144"/>
        <v>7</v>
      </c>
      <c r="IE25" s="2">
        <f t="shared" si="135"/>
        <v>6.1</v>
      </c>
      <c r="IF25" s="83" t="str">
        <f t="shared" si="132"/>
        <v>TB KHÁ</v>
      </c>
    </row>
    <row r="26" spans="1:240" s="113" customFormat="1" ht="20.25" customHeight="1">
      <c r="A26" s="4">
        <v>17</v>
      </c>
      <c r="B26" s="173" t="s">
        <v>99</v>
      </c>
      <c r="C26" s="123" t="s">
        <v>110</v>
      </c>
      <c r="D26" s="123" t="str">
        <f t="shared" si="136"/>
        <v>123XD2657</v>
      </c>
      <c r="E26" s="125" t="s">
        <v>432</v>
      </c>
      <c r="F26" s="126" t="s">
        <v>222</v>
      </c>
      <c r="G26" s="174">
        <v>30234</v>
      </c>
      <c r="H26" s="25">
        <v>7</v>
      </c>
      <c r="I26" s="25">
        <v>5</v>
      </c>
      <c r="J26" s="25">
        <v>7</v>
      </c>
      <c r="K26" s="25">
        <v>6</v>
      </c>
      <c r="L26" s="47">
        <f t="shared" si="146"/>
        <v>6.3</v>
      </c>
      <c r="M26" s="25">
        <v>6</v>
      </c>
      <c r="N26" s="3"/>
      <c r="O26" s="24">
        <f t="shared" si="80"/>
        <v>6.2</v>
      </c>
      <c r="P26" s="10"/>
      <c r="Q26" s="6"/>
      <c r="R26" s="6">
        <f t="shared" si="81"/>
        <v>0</v>
      </c>
      <c r="S26" s="6"/>
      <c r="T26" s="6"/>
      <c r="U26" s="10">
        <f t="shared" si="82"/>
        <v>0</v>
      </c>
      <c r="V26" s="56">
        <f t="shared" si="83"/>
        <v>6.15</v>
      </c>
      <c r="W26" s="25"/>
      <c r="X26" s="25"/>
      <c r="Y26" s="47">
        <f t="shared" si="134"/>
        <v>0</v>
      </c>
      <c r="Z26" s="25"/>
      <c r="AA26" s="48"/>
      <c r="AB26" s="24">
        <f t="shared" si="84"/>
        <v>0</v>
      </c>
      <c r="AC26" s="10"/>
      <c r="AD26" s="6"/>
      <c r="AE26" s="6">
        <f t="shared" si="85"/>
        <v>0</v>
      </c>
      <c r="AF26" s="6"/>
      <c r="AG26" s="6"/>
      <c r="AH26" s="10">
        <f t="shared" si="86"/>
        <v>0</v>
      </c>
      <c r="AI26" s="56">
        <f t="shared" si="87"/>
        <v>0</v>
      </c>
      <c r="AJ26" s="6"/>
      <c r="AK26" s="6"/>
      <c r="AL26" s="6"/>
      <c r="AM26" s="6">
        <f t="shared" si="145"/>
        <v>0</v>
      </c>
      <c r="AN26" s="25"/>
      <c r="AO26" s="28"/>
      <c r="AP26" s="24">
        <f t="shared" si="88"/>
        <v>0</v>
      </c>
      <c r="AQ26" s="10"/>
      <c r="AR26" s="6"/>
      <c r="AS26" s="6">
        <f t="shared" si="89"/>
        <v>0</v>
      </c>
      <c r="AT26" s="6"/>
      <c r="AU26" s="6"/>
      <c r="AV26" s="10">
        <f t="shared" si="90"/>
        <v>0</v>
      </c>
      <c r="AW26" s="56">
        <f t="shared" si="91"/>
        <v>0</v>
      </c>
      <c r="AX26" s="25">
        <v>1</v>
      </c>
      <c r="AY26" s="25">
        <v>8</v>
      </c>
      <c r="AZ26" s="25">
        <v>7</v>
      </c>
      <c r="BA26" s="25">
        <v>8</v>
      </c>
      <c r="BB26" s="47">
        <f t="shared" si="13"/>
        <v>6.5</v>
      </c>
      <c r="BC26" s="25">
        <v>7</v>
      </c>
      <c r="BD26" s="25"/>
      <c r="BE26" s="24">
        <f t="shared" si="92"/>
        <v>6.8</v>
      </c>
      <c r="BF26" s="10"/>
      <c r="BG26" s="6"/>
      <c r="BH26" s="6">
        <f t="shared" si="93"/>
        <v>0</v>
      </c>
      <c r="BI26" s="6"/>
      <c r="BJ26" s="6"/>
      <c r="BK26" s="10">
        <f t="shared" si="94"/>
        <v>0</v>
      </c>
      <c r="BL26" s="56">
        <f t="shared" si="95"/>
        <v>6.75</v>
      </c>
      <c r="BM26" s="1">
        <v>6</v>
      </c>
      <c r="BN26" s="1"/>
      <c r="BO26" s="1"/>
      <c r="BP26" s="1">
        <v>8</v>
      </c>
      <c r="BQ26" s="1">
        <f t="shared" si="96"/>
        <v>7.333333333333333</v>
      </c>
      <c r="BR26" s="1">
        <v>8</v>
      </c>
      <c r="BS26" s="1"/>
      <c r="BT26" s="24">
        <f t="shared" si="97"/>
        <v>7.7</v>
      </c>
      <c r="BU26" s="10"/>
      <c r="BV26" s="6"/>
      <c r="BW26" s="6"/>
      <c r="BX26" s="6"/>
      <c r="BY26" s="6"/>
      <c r="BZ26" s="10"/>
      <c r="CA26" s="56">
        <f t="shared" si="98"/>
        <v>7.6666666666666661</v>
      </c>
      <c r="CB26" s="1">
        <v>8</v>
      </c>
      <c r="CC26" s="1">
        <v>8</v>
      </c>
      <c r="CD26" s="1">
        <f t="shared" si="99"/>
        <v>8</v>
      </c>
      <c r="CE26" s="1">
        <v>3</v>
      </c>
      <c r="CF26" s="4"/>
      <c r="CG26" s="24">
        <f t="shared" si="100"/>
        <v>5.5</v>
      </c>
      <c r="CH26" s="10"/>
      <c r="CI26" s="6"/>
      <c r="CJ26" s="6">
        <f t="shared" si="101"/>
        <v>0</v>
      </c>
      <c r="CK26" s="6"/>
      <c r="CL26" s="6"/>
      <c r="CM26" s="10"/>
      <c r="CN26" s="56">
        <f t="shared" si="102"/>
        <v>5.5</v>
      </c>
      <c r="CO26" s="4">
        <v>8</v>
      </c>
      <c r="CP26" s="4">
        <v>8</v>
      </c>
      <c r="CQ26" s="1">
        <f t="shared" si="130"/>
        <v>8</v>
      </c>
      <c r="CR26" s="4">
        <v>8</v>
      </c>
      <c r="CS26" s="11"/>
      <c r="CT26" s="24">
        <f t="shared" si="103"/>
        <v>8</v>
      </c>
      <c r="CU26" s="10"/>
      <c r="CV26" s="6"/>
      <c r="CW26" s="6">
        <f t="shared" si="104"/>
        <v>0</v>
      </c>
      <c r="CX26" s="6"/>
      <c r="CY26" s="6"/>
      <c r="CZ26" s="10"/>
      <c r="DA26" s="56">
        <f t="shared" si="105"/>
        <v>8</v>
      </c>
      <c r="DB26" s="6">
        <v>6</v>
      </c>
      <c r="DC26" s="6">
        <v>5</v>
      </c>
      <c r="DD26" s="47">
        <f t="shared" si="29"/>
        <v>5.3</v>
      </c>
      <c r="DE26" s="6">
        <v>8</v>
      </c>
      <c r="DF26" s="48"/>
      <c r="DG26" s="24">
        <f t="shared" si="106"/>
        <v>6.7</v>
      </c>
      <c r="DH26" s="10"/>
      <c r="DI26" s="6"/>
      <c r="DJ26" s="6">
        <f t="shared" si="107"/>
        <v>0</v>
      </c>
      <c r="DK26" s="6"/>
      <c r="DL26" s="6"/>
      <c r="DM26" s="10">
        <f t="shared" si="108"/>
        <v>0</v>
      </c>
      <c r="DN26" s="56">
        <f t="shared" si="109"/>
        <v>6.65</v>
      </c>
      <c r="DO26" s="1"/>
      <c r="DP26" s="1"/>
      <c r="DQ26" s="42">
        <f t="shared" si="34"/>
        <v>0</v>
      </c>
      <c r="DR26" s="1"/>
      <c r="DS26" s="1"/>
      <c r="DT26" s="24">
        <f t="shared" si="147"/>
        <v>0</v>
      </c>
      <c r="DU26" s="10"/>
      <c r="DV26" s="6"/>
      <c r="DW26" s="6">
        <f t="shared" si="148"/>
        <v>0</v>
      </c>
      <c r="DX26" s="6"/>
      <c r="DY26" s="6"/>
      <c r="DZ26" s="10">
        <f t="shared" si="149"/>
        <v>0</v>
      </c>
      <c r="EA26" s="56">
        <f t="shared" si="150"/>
        <v>0</v>
      </c>
      <c r="EB26" s="31">
        <v>4</v>
      </c>
      <c r="EC26" s="31">
        <v>0</v>
      </c>
      <c r="ED26" s="31">
        <v>5</v>
      </c>
      <c r="EE26" s="31">
        <v>6</v>
      </c>
      <c r="EF26" s="31">
        <f t="shared" si="114"/>
        <v>4.333333333333333</v>
      </c>
      <c r="EG26" s="31">
        <v>0</v>
      </c>
      <c r="EH26" s="29">
        <v>0</v>
      </c>
      <c r="EI26" s="36">
        <f t="shared" si="115"/>
        <v>2.2000000000000002</v>
      </c>
      <c r="EJ26" s="10"/>
      <c r="EK26" s="6"/>
      <c r="EL26" s="6">
        <f t="shared" si="116"/>
        <v>0</v>
      </c>
      <c r="EM26" s="6"/>
      <c r="EN26" s="6"/>
      <c r="EO26" s="10">
        <f t="shared" si="117"/>
        <v>0</v>
      </c>
      <c r="EP26" s="36">
        <f t="shared" si="118"/>
        <v>2.1666666666666665</v>
      </c>
      <c r="EQ26" s="1">
        <v>7</v>
      </c>
      <c r="ER26" s="1">
        <v>7</v>
      </c>
      <c r="ES26" s="1">
        <f t="shared" si="119"/>
        <v>7</v>
      </c>
      <c r="ET26" s="1">
        <v>4</v>
      </c>
      <c r="EU26" s="1"/>
      <c r="EV26" s="24">
        <f t="shared" si="120"/>
        <v>5.5</v>
      </c>
      <c r="EW26" s="10"/>
      <c r="EX26" s="6"/>
      <c r="EY26" s="6">
        <f t="shared" si="121"/>
        <v>0</v>
      </c>
      <c r="EZ26" s="6"/>
      <c r="FA26" s="6"/>
      <c r="FB26" s="10">
        <f t="shared" si="122"/>
        <v>0</v>
      </c>
      <c r="FC26" s="56">
        <f t="shared" si="123"/>
        <v>5.5</v>
      </c>
      <c r="FD26" s="1">
        <v>5</v>
      </c>
      <c r="FE26" s="1">
        <v>6</v>
      </c>
      <c r="FF26" s="1">
        <f t="shared" si="124"/>
        <v>5.666666666666667</v>
      </c>
      <c r="FG26" s="3">
        <v>9</v>
      </c>
      <c r="FH26" s="1"/>
      <c r="FI26" s="24">
        <f t="shared" si="125"/>
        <v>7.3</v>
      </c>
      <c r="FJ26" s="10"/>
      <c r="FK26" s="6"/>
      <c r="FL26" s="6">
        <f t="shared" si="126"/>
        <v>0</v>
      </c>
      <c r="FM26" s="6"/>
      <c r="FN26" s="6"/>
      <c r="FO26" s="10">
        <f t="shared" si="127"/>
        <v>0</v>
      </c>
      <c r="FP26" s="56">
        <f t="shared" si="128"/>
        <v>7.3333333333333339</v>
      </c>
      <c r="FQ26" s="1"/>
      <c r="FR26" s="1"/>
      <c r="FS26" s="1"/>
      <c r="FT26" s="1">
        <f t="shared" si="131"/>
        <v>0</v>
      </c>
      <c r="FU26" s="1"/>
      <c r="FV26" s="11"/>
      <c r="FW26" s="24">
        <f t="shared" si="53"/>
        <v>0</v>
      </c>
      <c r="FX26" s="10"/>
      <c r="FY26" s="6"/>
      <c r="FZ26" s="6">
        <f t="shared" si="54"/>
        <v>0</v>
      </c>
      <c r="GA26" s="6"/>
      <c r="GB26" s="6"/>
      <c r="GC26" s="10">
        <f t="shared" si="55"/>
        <v>0</v>
      </c>
      <c r="GD26" s="56">
        <f t="shared" si="56"/>
        <v>0</v>
      </c>
      <c r="GE26" s="1">
        <v>5</v>
      </c>
      <c r="GF26" s="1">
        <v>8</v>
      </c>
      <c r="GG26" s="42">
        <f t="shared" si="57"/>
        <v>7</v>
      </c>
      <c r="GH26" s="1">
        <v>6</v>
      </c>
      <c r="GI26" s="1"/>
      <c r="GJ26" s="24">
        <f t="shared" si="58"/>
        <v>6.5</v>
      </c>
      <c r="GK26" s="10"/>
      <c r="GL26" s="6"/>
      <c r="GM26" s="6">
        <f t="shared" si="137"/>
        <v>0</v>
      </c>
      <c r="GN26" s="6"/>
      <c r="GO26" s="6"/>
      <c r="GP26" s="10">
        <f t="shared" si="138"/>
        <v>0</v>
      </c>
      <c r="GQ26" s="56">
        <f t="shared" si="139"/>
        <v>6.5</v>
      </c>
      <c r="GR26" s="101">
        <v>7</v>
      </c>
      <c r="GS26" s="101">
        <v>6</v>
      </c>
      <c r="GT26" s="100">
        <f t="shared" si="62"/>
        <v>6.3</v>
      </c>
      <c r="GU26" s="100"/>
      <c r="GV26" s="107"/>
      <c r="GW26" s="102">
        <f t="shared" si="140"/>
        <v>3.2</v>
      </c>
      <c r="GX26" s="102"/>
      <c r="GY26" s="100"/>
      <c r="GZ26" s="100">
        <f t="shared" si="141"/>
        <v>0</v>
      </c>
      <c r="HA26" s="100"/>
      <c r="HB26" s="100"/>
      <c r="HC26" s="102">
        <f t="shared" si="142"/>
        <v>0</v>
      </c>
      <c r="HD26" s="102">
        <f t="shared" si="143"/>
        <v>3.15</v>
      </c>
      <c r="HE26" s="1"/>
      <c r="HF26" s="1"/>
      <c r="HG26" s="1">
        <f t="shared" si="129"/>
        <v>0</v>
      </c>
      <c r="HH26" s="1"/>
      <c r="HI26" s="11"/>
      <c r="HJ26" s="24">
        <f t="shared" si="68"/>
        <v>0</v>
      </c>
      <c r="HK26" s="10"/>
      <c r="HL26" s="6"/>
      <c r="HM26" s="6">
        <f t="shared" si="69"/>
        <v>0</v>
      </c>
      <c r="HN26" s="6"/>
      <c r="HO26" s="6"/>
      <c r="HP26" s="10">
        <f t="shared" si="70"/>
        <v>0</v>
      </c>
      <c r="HQ26" s="56">
        <f t="shared" si="71"/>
        <v>0</v>
      </c>
      <c r="HR26" s="28"/>
      <c r="HS26" s="28"/>
      <c r="HT26" s="47"/>
      <c r="HU26" s="6"/>
      <c r="HV26" s="11"/>
      <c r="HW26" s="24">
        <v>7</v>
      </c>
      <c r="HX26" s="10"/>
      <c r="HY26" s="6"/>
      <c r="HZ26" s="6"/>
      <c r="IA26" s="6"/>
      <c r="IB26" s="6"/>
      <c r="IC26" s="10"/>
      <c r="ID26" s="196">
        <f t="shared" si="144"/>
        <v>7</v>
      </c>
      <c r="IE26" s="2">
        <f t="shared" si="135"/>
        <v>4.4000000000000004</v>
      </c>
      <c r="IF26" s="83" t="str">
        <f t="shared" si="132"/>
        <v>YẾU</v>
      </c>
    </row>
    <row r="27" spans="1:240" s="113" customFormat="1" ht="20.25" customHeight="1">
      <c r="A27" s="52">
        <v>18</v>
      </c>
      <c r="B27" s="173" t="s">
        <v>99</v>
      </c>
      <c r="C27" s="123" t="s">
        <v>111</v>
      </c>
      <c r="D27" s="123" t="str">
        <f t="shared" si="136"/>
        <v>123XD2658</v>
      </c>
      <c r="E27" s="125" t="s">
        <v>433</v>
      </c>
      <c r="F27" s="126" t="s">
        <v>209</v>
      </c>
      <c r="G27" s="174">
        <v>29799</v>
      </c>
      <c r="H27" s="25">
        <v>6</v>
      </c>
      <c r="I27" s="25">
        <v>6</v>
      </c>
      <c r="J27" s="25">
        <v>6</v>
      </c>
      <c r="K27" s="25">
        <v>5</v>
      </c>
      <c r="L27" s="47">
        <f t="shared" si="146"/>
        <v>5.7</v>
      </c>
      <c r="M27" s="25">
        <v>6</v>
      </c>
      <c r="N27" s="3"/>
      <c r="O27" s="24">
        <f t="shared" si="80"/>
        <v>5.9</v>
      </c>
      <c r="P27" s="10"/>
      <c r="Q27" s="6"/>
      <c r="R27" s="6">
        <f t="shared" si="81"/>
        <v>0</v>
      </c>
      <c r="S27" s="6"/>
      <c r="T27" s="6"/>
      <c r="U27" s="10">
        <f t="shared" si="82"/>
        <v>0</v>
      </c>
      <c r="V27" s="56">
        <f t="shared" si="83"/>
        <v>5.85</v>
      </c>
      <c r="W27" s="25">
        <v>6</v>
      </c>
      <c r="X27" s="25">
        <v>5</v>
      </c>
      <c r="Y27" s="47">
        <f t="shared" si="134"/>
        <v>5.3</v>
      </c>
      <c r="Z27" s="25">
        <v>4</v>
      </c>
      <c r="AA27" s="48"/>
      <c r="AB27" s="24">
        <f t="shared" si="84"/>
        <v>4.7</v>
      </c>
      <c r="AC27" s="10"/>
      <c r="AD27" s="6"/>
      <c r="AE27" s="6">
        <f t="shared" si="85"/>
        <v>0</v>
      </c>
      <c r="AF27" s="6"/>
      <c r="AG27" s="6"/>
      <c r="AH27" s="10">
        <f t="shared" si="86"/>
        <v>0</v>
      </c>
      <c r="AI27" s="56">
        <f t="shared" si="87"/>
        <v>4.6500000000000004</v>
      </c>
      <c r="AJ27" s="33">
        <v>7</v>
      </c>
      <c r="AK27" s="33"/>
      <c r="AL27" s="6">
        <v>7</v>
      </c>
      <c r="AM27" s="6">
        <f t="shared" si="145"/>
        <v>7</v>
      </c>
      <c r="AN27" s="6">
        <v>5</v>
      </c>
      <c r="AO27" s="28"/>
      <c r="AP27" s="24">
        <f t="shared" si="88"/>
        <v>6</v>
      </c>
      <c r="AQ27" s="10"/>
      <c r="AR27" s="6"/>
      <c r="AS27" s="6">
        <f t="shared" si="89"/>
        <v>0</v>
      </c>
      <c r="AT27" s="6"/>
      <c r="AU27" s="6"/>
      <c r="AV27" s="10">
        <f t="shared" si="90"/>
        <v>0</v>
      </c>
      <c r="AW27" s="56">
        <f t="shared" si="91"/>
        <v>6</v>
      </c>
      <c r="AX27" s="25">
        <v>9</v>
      </c>
      <c r="AY27" s="25">
        <v>8</v>
      </c>
      <c r="AZ27" s="25">
        <v>6</v>
      </c>
      <c r="BA27" s="25">
        <v>7</v>
      </c>
      <c r="BB27" s="47">
        <f t="shared" si="13"/>
        <v>7.2</v>
      </c>
      <c r="BC27" s="25">
        <v>7</v>
      </c>
      <c r="BD27" s="25"/>
      <c r="BE27" s="24">
        <f t="shared" si="92"/>
        <v>7.1</v>
      </c>
      <c r="BF27" s="10"/>
      <c r="BG27" s="6"/>
      <c r="BH27" s="6">
        <f t="shared" si="93"/>
        <v>0</v>
      </c>
      <c r="BI27" s="6"/>
      <c r="BJ27" s="6"/>
      <c r="BK27" s="10">
        <f t="shared" si="94"/>
        <v>0</v>
      </c>
      <c r="BL27" s="56">
        <f t="shared" si="95"/>
        <v>7.1</v>
      </c>
      <c r="BM27" s="41">
        <v>4</v>
      </c>
      <c r="BN27" s="41"/>
      <c r="BO27" s="41"/>
      <c r="BP27" s="41">
        <v>6</v>
      </c>
      <c r="BQ27" s="1">
        <f t="shared" si="96"/>
        <v>5.333333333333333</v>
      </c>
      <c r="BR27" s="41">
        <v>9</v>
      </c>
      <c r="BS27" s="1"/>
      <c r="BT27" s="24">
        <f t="shared" si="97"/>
        <v>7.2</v>
      </c>
      <c r="BU27" s="10"/>
      <c r="BV27" s="6"/>
      <c r="BW27" s="6"/>
      <c r="BX27" s="6"/>
      <c r="BY27" s="6"/>
      <c r="BZ27" s="10"/>
      <c r="CA27" s="56">
        <f t="shared" si="98"/>
        <v>7.1666666666666661</v>
      </c>
      <c r="CB27" s="44">
        <v>2</v>
      </c>
      <c r="CC27" s="44">
        <v>5</v>
      </c>
      <c r="CD27" s="44">
        <f t="shared" si="99"/>
        <v>4</v>
      </c>
      <c r="CE27" s="44">
        <v>1</v>
      </c>
      <c r="CF27" s="44">
        <v>3</v>
      </c>
      <c r="CG27" s="24">
        <f t="shared" si="100"/>
        <v>3.5</v>
      </c>
      <c r="CH27" s="10"/>
      <c r="CI27" s="6"/>
      <c r="CJ27" s="6">
        <f t="shared" si="101"/>
        <v>0</v>
      </c>
      <c r="CK27" s="6"/>
      <c r="CL27" s="6"/>
      <c r="CM27" s="10"/>
      <c r="CN27" s="56">
        <f t="shared" si="102"/>
        <v>3.5</v>
      </c>
      <c r="CO27" s="4">
        <v>6</v>
      </c>
      <c r="CP27" s="4">
        <v>7</v>
      </c>
      <c r="CQ27" s="1">
        <f t="shared" si="130"/>
        <v>6.7</v>
      </c>
      <c r="CR27" s="4">
        <v>7</v>
      </c>
      <c r="CS27" s="11"/>
      <c r="CT27" s="24">
        <f t="shared" si="103"/>
        <v>6.9</v>
      </c>
      <c r="CU27" s="10"/>
      <c r="CV27" s="6"/>
      <c r="CW27" s="6">
        <f t="shared" si="104"/>
        <v>0</v>
      </c>
      <c r="CX27" s="6"/>
      <c r="CY27" s="6"/>
      <c r="CZ27" s="10"/>
      <c r="DA27" s="56">
        <f t="shared" si="105"/>
        <v>6.85</v>
      </c>
      <c r="DB27" s="6">
        <v>6</v>
      </c>
      <c r="DC27" s="6">
        <v>5</v>
      </c>
      <c r="DD27" s="47">
        <f t="shared" si="29"/>
        <v>5.3</v>
      </c>
      <c r="DE27" s="6">
        <v>7</v>
      </c>
      <c r="DF27" s="3"/>
      <c r="DG27" s="24">
        <f t="shared" si="106"/>
        <v>6.2</v>
      </c>
      <c r="DH27" s="10"/>
      <c r="DI27" s="6"/>
      <c r="DJ27" s="6">
        <f t="shared" si="107"/>
        <v>0</v>
      </c>
      <c r="DK27" s="6"/>
      <c r="DL27" s="6"/>
      <c r="DM27" s="10">
        <f t="shared" si="108"/>
        <v>0</v>
      </c>
      <c r="DN27" s="56">
        <f t="shared" si="109"/>
        <v>6.15</v>
      </c>
      <c r="DO27" s="1"/>
      <c r="DP27" s="1"/>
      <c r="DQ27" s="42">
        <f t="shared" si="34"/>
        <v>0</v>
      </c>
      <c r="DR27" s="1"/>
      <c r="DS27" s="1"/>
      <c r="DT27" s="24">
        <f t="shared" si="147"/>
        <v>0</v>
      </c>
      <c r="DU27" s="10"/>
      <c r="DV27" s="6"/>
      <c r="DW27" s="6">
        <f t="shared" si="148"/>
        <v>0</v>
      </c>
      <c r="DX27" s="6"/>
      <c r="DY27" s="6"/>
      <c r="DZ27" s="10">
        <f t="shared" si="149"/>
        <v>0</v>
      </c>
      <c r="EA27" s="56">
        <f t="shared" si="150"/>
        <v>0</v>
      </c>
      <c r="EB27" s="31">
        <v>2</v>
      </c>
      <c r="EC27" s="31">
        <v>5</v>
      </c>
      <c r="ED27" s="31">
        <v>7</v>
      </c>
      <c r="EE27" s="31">
        <v>5</v>
      </c>
      <c r="EF27" s="31">
        <f t="shared" si="114"/>
        <v>5.166666666666667</v>
      </c>
      <c r="EG27" s="31">
        <v>0</v>
      </c>
      <c r="EH27" s="29">
        <v>3.5</v>
      </c>
      <c r="EI27" s="36">
        <f t="shared" si="115"/>
        <v>4.3</v>
      </c>
      <c r="EJ27" s="10"/>
      <c r="EK27" s="6"/>
      <c r="EL27" s="6">
        <f t="shared" si="116"/>
        <v>0</v>
      </c>
      <c r="EM27" s="6"/>
      <c r="EN27" s="6"/>
      <c r="EO27" s="10">
        <f t="shared" si="117"/>
        <v>0</v>
      </c>
      <c r="EP27" s="36">
        <f t="shared" si="118"/>
        <v>4.3333333333333339</v>
      </c>
      <c r="EQ27" s="46"/>
      <c r="ER27" s="46"/>
      <c r="ES27" s="1">
        <f t="shared" si="119"/>
        <v>0</v>
      </c>
      <c r="ET27" s="46"/>
      <c r="EU27" s="1"/>
      <c r="EV27" s="24">
        <f t="shared" si="120"/>
        <v>0</v>
      </c>
      <c r="EW27" s="10"/>
      <c r="EX27" s="6"/>
      <c r="EY27" s="6">
        <f t="shared" si="121"/>
        <v>0</v>
      </c>
      <c r="EZ27" s="6"/>
      <c r="FA27" s="6"/>
      <c r="FB27" s="10">
        <f t="shared" si="122"/>
        <v>0</v>
      </c>
      <c r="FC27" s="56">
        <f t="shared" si="123"/>
        <v>0</v>
      </c>
      <c r="FD27" s="4"/>
      <c r="FE27" s="4"/>
      <c r="FF27" s="4"/>
      <c r="FG27" s="3"/>
      <c r="FH27" s="1"/>
      <c r="FI27" s="24">
        <f t="shared" si="125"/>
        <v>0</v>
      </c>
      <c r="FJ27" s="10"/>
      <c r="FK27" s="6"/>
      <c r="FL27" s="6">
        <f t="shared" si="126"/>
        <v>0</v>
      </c>
      <c r="FM27" s="6"/>
      <c r="FN27" s="6"/>
      <c r="FO27" s="10">
        <f t="shared" si="127"/>
        <v>0</v>
      </c>
      <c r="FP27" s="56">
        <f t="shared" si="128"/>
        <v>0</v>
      </c>
      <c r="FQ27" s="1">
        <v>5</v>
      </c>
      <c r="FR27" s="1">
        <v>8</v>
      </c>
      <c r="FS27" s="1"/>
      <c r="FT27" s="1">
        <f t="shared" si="131"/>
        <v>7</v>
      </c>
      <c r="FU27" s="1">
        <v>7</v>
      </c>
      <c r="FV27" s="11"/>
      <c r="FW27" s="24">
        <f t="shared" si="53"/>
        <v>7</v>
      </c>
      <c r="FX27" s="10"/>
      <c r="FY27" s="6"/>
      <c r="FZ27" s="6">
        <f t="shared" si="54"/>
        <v>0</v>
      </c>
      <c r="GA27" s="6"/>
      <c r="GB27" s="6"/>
      <c r="GC27" s="10">
        <f t="shared" si="55"/>
        <v>0</v>
      </c>
      <c r="GD27" s="56">
        <f t="shared" si="56"/>
        <v>7</v>
      </c>
      <c r="GE27" s="1">
        <v>8</v>
      </c>
      <c r="GF27" s="1">
        <v>8</v>
      </c>
      <c r="GG27" s="42">
        <f t="shared" si="57"/>
        <v>8</v>
      </c>
      <c r="GH27" s="1">
        <v>5</v>
      </c>
      <c r="GI27" s="1"/>
      <c r="GJ27" s="24">
        <f t="shared" si="58"/>
        <v>6.5</v>
      </c>
      <c r="GK27" s="10"/>
      <c r="GL27" s="6"/>
      <c r="GM27" s="6">
        <f t="shared" si="137"/>
        <v>0</v>
      </c>
      <c r="GN27" s="6"/>
      <c r="GO27" s="6"/>
      <c r="GP27" s="10">
        <f t="shared" si="138"/>
        <v>0</v>
      </c>
      <c r="GQ27" s="56">
        <f t="shared" si="139"/>
        <v>6.5</v>
      </c>
      <c r="GR27" s="42">
        <v>6</v>
      </c>
      <c r="GS27" s="42">
        <v>6</v>
      </c>
      <c r="GT27" s="6">
        <f t="shared" si="62"/>
        <v>6</v>
      </c>
      <c r="GU27" s="6">
        <v>5</v>
      </c>
      <c r="GV27" s="11"/>
      <c r="GW27" s="24">
        <f t="shared" si="140"/>
        <v>5.5</v>
      </c>
      <c r="GX27" s="10"/>
      <c r="GY27" s="6"/>
      <c r="GZ27" s="6">
        <f t="shared" si="141"/>
        <v>0</v>
      </c>
      <c r="HA27" s="6"/>
      <c r="HB27" s="6"/>
      <c r="HC27" s="10">
        <f t="shared" si="142"/>
        <v>0</v>
      </c>
      <c r="HD27" s="56">
        <f t="shared" si="143"/>
        <v>5.5</v>
      </c>
      <c r="HE27" s="1">
        <v>6</v>
      </c>
      <c r="HF27" s="1">
        <v>4</v>
      </c>
      <c r="HG27" s="1">
        <f t="shared" si="129"/>
        <v>4.666666666666667</v>
      </c>
      <c r="HH27" s="1">
        <v>7</v>
      </c>
      <c r="HI27" s="11"/>
      <c r="HJ27" s="24">
        <f t="shared" si="68"/>
        <v>5.8</v>
      </c>
      <c r="HK27" s="10"/>
      <c r="HL27" s="6"/>
      <c r="HM27" s="6">
        <f t="shared" si="69"/>
        <v>0</v>
      </c>
      <c r="HN27" s="6"/>
      <c r="HO27" s="6"/>
      <c r="HP27" s="10">
        <f t="shared" si="70"/>
        <v>0</v>
      </c>
      <c r="HQ27" s="56">
        <f t="shared" si="71"/>
        <v>5.8333333333333339</v>
      </c>
      <c r="HR27" s="28"/>
      <c r="HS27" s="28"/>
      <c r="HT27" s="47"/>
      <c r="HU27" s="6"/>
      <c r="HV27" s="11"/>
      <c r="HW27" s="24">
        <v>8</v>
      </c>
      <c r="HX27" s="10"/>
      <c r="HY27" s="6"/>
      <c r="HZ27" s="6"/>
      <c r="IA27" s="6"/>
      <c r="IB27" s="6"/>
      <c r="IC27" s="10"/>
      <c r="ID27" s="196">
        <f t="shared" si="144"/>
        <v>8</v>
      </c>
      <c r="IE27" s="2">
        <f t="shared" si="135"/>
        <v>4.9000000000000004</v>
      </c>
      <c r="IF27" s="83" t="str">
        <f t="shared" si="132"/>
        <v>YẾU</v>
      </c>
    </row>
    <row r="28" spans="1:240">
      <c r="BB28" s="23"/>
    </row>
  </sheetData>
  <autoFilter ref="A9:IF28"/>
  <mergeCells count="290">
    <mergeCell ref="AJ6:AV6"/>
    <mergeCell ref="AX6:BK6"/>
    <mergeCell ref="BM6:BZ6"/>
    <mergeCell ref="CB6:CM6"/>
    <mergeCell ref="CO6:CZ6"/>
    <mergeCell ref="DB6:DM6"/>
    <mergeCell ref="IF6:IF9"/>
    <mergeCell ref="HE6:HP6"/>
    <mergeCell ref="HR6:IC6"/>
    <mergeCell ref="HW8:HW9"/>
    <mergeCell ref="HX8:HX9"/>
    <mergeCell ref="HY8:HY9"/>
    <mergeCell ref="HS8:HS9"/>
    <mergeCell ref="HR8:HR9"/>
    <mergeCell ref="HK7:HP7"/>
    <mergeCell ref="HM8:HM9"/>
    <mergeCell ref="IE6:IE9"/>
    <mergeCell ref="HR7:HW7"/>
    <mergeCell ref="FR8:FR9"/>
    <mergeCell ref="FT8:FT9"/>
    <mergeCell ref="FS8:FS9"/>
    <mergeCell ref="HN8:HN9"/>
    <mergeCell ref="HO8:HO9"/>
    <mergeCell ref="HV8:HV9"/>
    <mergeCell ref="DO6:DZ6"/>
    <mergeCell ref="FD6:FO6"/>
    <mergeCell ref="EB6:EO6"/>
    <mergeCell ref="EQ6:FB6"/>
    <mergeCell ref="FQ6:GC6"/>
    <mergeCell ref="EI8:EI9"/>
    <mergeCell ref="EG8:EG9"/>
    <mergeCell ref="EH8:EH9"/>
    <mergeCell ref="ES8:ES9"/>
    <mergeCell ref="EX8:EX9"/>
    <mergeCell ref="EB8:EB9"/>
    <mergeCell ref="EE8:EE9"/>
    <mergeCell ref="DW8:DW9"/>
    <mergeCell ref="DY8:DY9"/>
    <mergeCell ref="FF8:FF9"/>
    <mergeCell ref="FI8:FI9"/>
    <mergeCell ref="EZ8:EZ9"/>
    <mergeCell ref="EW7:FB7"/>
    <mergeCell ref="EQ8:EQ9"/>
    <mergeCell ref="GE6:GP6"/>
    <mergeCell ref="EL8:EL9"/>
    <mergeCell ref="EM8:EM9"/>
    <mergeCell ref="EJ8:EJ9"/>
    <mergeCell ref="EN8:EN9"/>
    <mergeCell ref="EK8:EK9"/>
    <mergeCell ref="FJ8:FJ9"/>
    <mergeCell ref="FU8:FU9"/>
    <mergeCell ref="FL8:FL9"/>
    <mergeCell ref="FK8:FK9"/>
    <mergeCell ref="FM8:FM9"/>
    <mergeCell ref="EO8:EO9"/>
    <mergeCell ref="EP7:EP9"/>
    <mergeCell ref="EJ7:EO7"/>
    <mergeCell ref="FQ8:FQ9"/>
    <mergeCell ref="FN8:FN9"/>
    <mergeCell ref="EV8:EV9"/>
    <mergeCell ref="EQ7:EV7"/>
    <mergeCell ref="ET8:ET9"/>
    <mergeCell ref="FC7:FC9"/>
    <mergeCell ref="FD8:FD9"/>
    <mergeCell ref="FG8:FG9"/>
    <mergeCell ref="FE8:FE9"/>
    <mergeCell ref="EY8:EY9"/>
    <mergeCell ref="M8:M9"/>
    <mergeCell ref="N8:N9"/>
    <mergeCell ref="K8:K9"/>
    <mergeCell ref="L8:L9"/>
    <mergeCell ref="R8:R9"/>
    <mergeCell ref="BV8:BV9"/>
    <mergeCell ref="AU8:AU9"/>
    <mergeCell ref="BH8:BH9"/>
    <mergeCell ref="AX8:AX9"/>
    <mergeCell ref="BD8:BD9"/>
    <mergeCell ref="BE8:BE9"/>
    <mergeCell ref="BN8:BN9"/>
    <mergeCell ref="BO8:BO9"/>
    <mergeCell ref="AN8:AN9"/>
    <mergeCell ref="AF8:AF9"/>
    <mergeCell ref="AK8:AK9"/>
    <mergeCell ref="AL8:AL9"/>
    <mergeCell ref="X8:X9"/>
    <mergeCell ref="Y8:Y9"/>
    <mergeCell ref="AE8:AE9"/>
    <mergeCell ref="T8:T9"/>
    <mergeCell ref="BB8:BB9"/>
    <mergeCell ref="AZ8:AZ9"/>
    <mergeCell ref="BA8:BA9"/>
    <mergeCell ref="ID7:ID9"/>
    <mergeCell ref="DD8:DD9"/>
    <mergeCell ref="DH8:DH9"/>
    <mergeCell ref="DI8:DI9"/>
    <mergeCell ref="DX8:DX9"/>
    <mergeCell ref="HX7:IC7"/>
    <mergeCell ref="HT8:HT9"/>
    <mergeCell ref="HZ8:HZ9"/>
    <mergeCell ref="IA8:IA9"/>
    <mergeCell ref="EF8:EF9"/>
    <mergeCell ref="HQ7:HQ9"/>
    <mergeCell ref="HK8:HK9"/>
    <mergeCell ref="HL8:HL9"/>
    <mergeCell ref="HP8:HP9"/>
    <mergeCell ref="HU8:HU9"/>
    <mergeCell ref="GW8:GW9"/>
    <mergeCell ref="IC8:IC9"/>
    <mergeCell ref="IB8:IB9"/>
    <mergeCell ref="ED8:ED9"/>
    <mergeCell ref="EC8:EC9"/>
    <mergeCell ref="DT8:DT9"/>
    <mergeCell ref="DB7:DG7"/>
    <mergeCell ref="DH7:DM7"/>
    <mergeCell ref="DF8:DF9"/>
    <mergeCell ref="BF8:BF9"/>
    <mergeCell ref="BM8:BM9"/>
    <mergeCell ref="BP8:BP9"/>
    <mergeCell ref="BY8:BY9"/>
    <mergeCell ref="BG8:BG9"/>
    <mergeCell ref="BS8:BS9"/>
    <mergeCell ref="BR8:BR9"/>
    <mergeCell ref="BT8:BT9"/>
    <mergeCell ref="BU8:BU9"/>
    <mergeCell ref="BX8:BX9"/>
    <mergeCell ref="AG8:AG9"/>
    <mergeCell ref="AV8:AV9"/>
    <mergeCell ref="AI7:AI9"/>
    <mergeCell ref="AH8:AH9"/>
    <mergeCell ref="AO8:AO9"/>
    <mergeCell ref="AQ8:AQ9"/>
    <mergeCell ref="AR8:AR9"/>
    <mergeCell ref="AJ8:AJ9"/>
    <mergeCell ref="AP8:AP9"/>
    <mergeCell ref="DA7:DA9"/>
    <mergeCell ref="CJ8:CJ9"/>
    <mergeCell ref="CR8:CR9"/>
    <mergeCell ref="CM8:CM9"/>
    <mergeCell ref="CQ8:CQ9"/>
    <mergeCell ref="CO7:CT7"/>
    <mergeCell ref="CD8:CD9"/>
    <mergeCell ref="CV8:CV9"/>
    <mergeCell ref="AJ7:AP7"/>
    <mergeCell ref="AT8:AT9"/>
    <mergeCell ref="AM8:AM9"/>
    <mergeCell ref="AS8:AS9"/>
    <mergeCell ref="AQ7:AV7"/>
    <mergeCell ref="CO8:CO9"/>
    <mergeCell ref="AW7:AW9"/>
    <mergeCell ref="AX7:BE7"/>
    <mergeCell ref="BF7:BK7"/>
    <mergeCell ref="BL7:BL9"/>
    <mergeCell ref="BI8:BI9"/>
    <mergeCell ref="BJ8:BJ9"/>
    <mergeCell ref="BK8:BK9"/>
    <mergeCell ref="BW8:BW9"/>
    <mergeCell ref="BC8:BC9"/>
    <mergeCell ref="AY8:AY9"/>
    <mergeCell ref="CZ8:CZ9"/>
    <mergeCell ref="DC8:DC9"/>
    <mergeCell ref="DM8:DM9"/>
    <mergeCell ref="CY8:CY9"/>
    <mergeCell ref="CU8:CU9"/>
    <mergeCell ref="CC8:CC9"/>
    <mergeCell ref="A3:V3"/>
    <mergeCell ref="A4:V4"/>
    <mergeCell ref="H6:U6"/>
    <mergeCell ref="W6:AH6"/>
    <mergeCell ref="A6:A9"/>
    <mergeCell ref="P7:U7"/>
    <mergeCell ref="V7:V9"/>
    <mergeCell ref="H8:H9"/>
    <mergeCell ref="AD8:AD9"/>
    <mergeCell ref="AC8:AC9"/>
    <mergeCell ref="S8:S9"/>
    <mergeCell ref="W8:W9"/>
    <mergeCell ref="U8:U9"/>
    <mergeCell ref="AB8:AB9"/>
    <mergeCell ref="Z8:Z9"/>
    <mergeCell ref="AA8:AA9"/>
    <mergeCell ref="CS8:CS9"/>
    <mergeCell ref="CT8:CT9"/>
    <mergeCell ref="J8:J9"/>
    <mergeCell ref="O8:O9"/>
    <mergeCell ref="P8:P9"/>
    <mergeCell ref="Q8:Q9"/>
    <mergeCell ref="GR6:HC6"/>
    <mergeCell ref="CU7:CZ7"/>
    <mergeCell ref="CW8:CW9"/>
    <mergeCell ref="DJ8:DJ9"/>
    <mergeCell ref="FA8:FA9"/>
    <mergeCell ref="FB8:FB9"/>
    <mergeCell ref="EU8:EU9"/>
    <mergeCell ref="EB7:EI7"/>
    <mergeCell ref="FV8:FV9"/>
    <mergeCell ref="DO7:DT7"/>
    <mergeCell ref="GD7:GD9"/>
    <mergeCell ref="GI8:GI9"/>
    <mergeCell ref="GH8:GH9"/>
    <mergeCell ref="GE8:GE9"/>
    <mergeCell ref="DU7:DZ7"/>
    <mergeCell ref="EA7:EA9"/>
    <mergeCell ref="DU8:DU9"/>
    <mergeCell ref="DV8:DV9"/>
    <mergeCell ref="DZ8:DZ9"/>
    <mergeCell ref="FW8:FW9"/>
    <mergeCell ref="GF8:GF9"/>
    <mergeCell ref="GR7:GW7"/>
    <mergeCell ref="GX7:HC7"/>
    <mergeCell ref="GR8:GR9"/>
    <mergeCell ref="HB8:HB9"/>
    <mergeCell ref="HA8:HA9"/>
    <mergeCell ref="GV8:GV9"/>
    <mergeCell ref="GU8:GU9"/>
    <mergeCell ref="GZ8:GZ9"/>
    <mergeCell ref="GJ8:GJ9"/>
    <mergeCell ref="GG8:GG9"/>
    <mergeCell ref="HC8:HC9"/>
    <mergeCell ref="HG8:HG9"/>
    <mergeCell ref="GX8:GX9"/>
    <mergeCell ref="GY8:GY9"/>
    <mergeCell ref="FJ7:FO7"/>
    <mergeCell ref="FP7:FP9"/>
    <mergeCell ref="FQ7:FW7"/>
    <mergeCell ref="GL8:GL9"/>
    <mergeCell ref="GP8:GP9"/>
    <mergeCell ref="GO8:GO9"/>
    <mergeCell ref="GK8:GK9"/>
    <mergeCell ref="GN8:GN9"/>
    <mergeCell ref="GM8:GM9"/>
    <mergeCell ref="HD7:HD9"/>
    <mergeCell ref="GQ7:GQ9"/>
    <mergeCell ref="GT8:GT9"/>
    <mergeCell ref="HE7:HJ7"/>
    <mergeCell ref="HJ8:HJ9"/>
    <mergeCell ref="HI8:HI9"/>
    <mergeCell ref="HF8:HF9"/>
    <mergeCell ref="HH8:HH9"/>
    <mergeCell ref="GK7:GP7"/>
    <mergeCell ref="GS8:GS9"/>
    <mergeCell ref="HE8:HE9"/>
    <mergeCell ref="GE7:GJ7"/>
    <mergeCell ref="CL8:CL9"/>
    <mergeCell ref="CP8:CP9"/>
    <mergeCell ref="CH8:CH9"/>
    <mergeCell ref="CI8:CI9"/>
    <mergeCell ref="CB8:CB9"/>
    <mergeCell ref="FO8:FO9"/>
    <mergeCell ref="GA8:GA9"/>
    <mergeCell ref="FX7:GC7"/>
    <mergeCell ref="FY8:FY9"/>
    <mergeCell ref="GC8:GC9"/>
    <mergeCell ref="FX8:FX9"/>
    <mergeCell ref="FZ8:FZ9"/>
    <mergeCell ref="GB8:GB9"/>
    <mergeCell ref="DO8:DO9"/>
    <mergeCell ref="ER8:ER9"/>
    <mergeCell ref="DP8:DP9"/>
    <mergeCell ref="DQ8:DQ9"/>
    <mergeCell ref="DS8:DS9"/>
    <mergeCell ref="CN7:CN9"/>
    <mergeCell ref="FD7:FI7"/>
    <mergeCell ref="FH8:FH9"/>
    <mergeCell ref="EW8:EW9"/>
    <mergeCell ref="DG8:DG9"/>
    <mergeCell ref="CX8:CX9"/>
    <mergeCell ref="E6:F9"/>
    <mergeCell ref="G6:G9"/>
    <mergeCell ref="B6:D9"/>
    <mergeCell ref="DR8:DR9"/>
    <mergeCell ref="DN7:DN9"/>
    <mergeCell ref="DK8:DK9"/>
    <mergeCell ref="DL8:DL9"/>
    <mergeCell ref="DB8:DB9"/>
    <mergeCell ref="DE8:DE9"/>
    <mergeCell ref="H7:O7"/>
    <mergeCell ref="AC7:AH7"/>
    <mergeCell ref="I8:I9"/>
    <mergeCell ref="BQ8:BQ9"/>
    <mergeCell ref="W7:AB7"/>
    <mergeCell ref="BZ8:BZ9"/>
    <mergeCell ref="CH7:CM7"/>
    <mergeCell ref="BM7:BT7"/>
    <mergeCell ref="BU7:BZ7"/>
    <mergeCell ref="CB7:CG7"/>
    <mergeCell ref="CF8:CF9"/>
    <mergeCell ref="CE8:CE9"/>
    <mergeCell ref="CG8:CG9"/>
    <mergeCell ref="CA7:CA9"/>
    <mergeCell ref="CK8:CK9"/>
  </mergeCells>
  <phoneticPr fontId="2" type="noConversion"/>
  <conditionalFormatting sqref="E11:G15 E24:G24">
    <cfRule type="expression" dxfId="0" priority="1" stopIfTrue="1">
      <formula>"11XD2"</formula>
    </cfRule>
  </conditionalFormatting>
  <pageMargins left="0.25" right="0" top="0.5" bottom="0.25" header="0.25" footer="0.25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KT2</vt:lpstr>
      <vt:lpstr>KK2</vt:lpstr>
      <vt:lpstr>NH2</vt:lpstr>
      <vt:lpstr>MAR2</vt:lpstr>
      <vt:lpstr>DC2</vt:lpstr>
      <vt:lpstr>XD2</vt:lpstr>
      <vt:lpstr>'KK2'!Print_Titles</vt:lpstr>
      <vt:lpstr>'KT2'!Print_Titles</vt:lpstr>
      <vt:lpstr>'NH2'!Print_Titles</vt:lpstr>
      <vt:lpstr>'XD2'!Print_Titles</vt:lpstr>
    </vt:vector>
  </TitlesOfParts>
  <Company>DAOTAO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HTV</dc:creator>
  <cp:lastModifiedBy>WindowsXP Professional SP3</cp:lastModifiedBy>
  <cp:lastPrinted>2013-08-13T12:26:13Z</cp:lastPrinted>
  <dcterms:created xsi:type="dcterms:W3CDTF">2005-12-13T16:08:48Z</dcterms:created>
  <dcterms:modified xsi:type="dcterms:W3CDTF">2014-03-27T06:58:56Z</dcterms:modified>
</cp:coreProperties>
</file>